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Data_Jirka_yoga\CD Veolia\Fond oprav\"/>
    </mc:Choice>
  </mc:AlternateContent>
  <xr:revisionPtr revIDLastSave="0" documentId="13_ncr:1_{93140712-A349-491E-8793-B205FB0E64CA}" xr6:coauthVersionLast="47" xr6:coauthVersionMax="47" xr10:uidLastSave="{00000000-0000-0000-0000-000000000000}"/>
  <bookViews>
    <workbookView xWindow="28680" yWindow="-120" windowWidth="29040" windowHeight="15840" tabRatio="741" xr2:uid="{00000000-000D-0000-FFFF-FFFF00000000}"/>
  </bookViews>
  <sheets>
    <sheet name="Úvod" sheetId="8" r:id="rId1"/>
    <sheet name="Plánovač vývoje fondu oprav" sheetId="10" r:id="rId2"/>
    <sheet name="Příklad 1) - Bez Domy sobě" sheetId="11" r:id="rId3"/>
    <sheet name="Příklad 2 - s řešením Domy sobě" sheetId="5"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1" i="11" l="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C41" i="11"/>
  <c r="AF23" i="11"/>
  <c r="AF30" i="11" s="1"/>
  <c r="AF45" i="11" s="1"/>
  <c r="AE23" i="11"/>
  <c r="AE30" i="11" s="1"/>
  <c r="AD23" i="11"/>
  <c r="AD30" i="11" s="1"/>
  <c r="AC23" i="11"/>
  <c r="AB23" i="11"/>
  <c r="AB30" i="11" s="1"/>
  <c r="AA23" i="11"/>
  <c r="AA30" i="11" s="1"/>
  <c r="Z23" i="11"/>
  <c r="Z30" i="11" s="1"/>
  <c r="Y23" i="11"/>
  <c r="Y30" i="11" s="1"/>
  <c r="X23" i="11"/>
  <c r="X30" i="11" s="1"/>
  <c r="X45" i="11" s="1"/>
  <c r="W23" i="11"/>
  <c r="W30" i="11" s="1"/>
  <c r="V23" i="11"/>
  <c r="V30" i="11" s="1"/>
  <c r="V45" i="11" s="1"/>
  <c r="U23" i="11"/>
  <c r="U30" i="11" s="1"/>
  <c r="T23" i="11"/>
  <c r="T30" i="11" s="1"/>
  <c r="S23" i="11"/>
  <c r="S30" i="11" s="1"/>
  <c r="R23" i="11"/>
  <c r="R30" i="11" s="1"/>
  <c r="R45" i="11" s="1"/>
  <c r="Q23" i="11"/>
  <c r="Q30" i="11" s="1"/>
  <c r="P23" i="11"/>
  <c r="P30" i="11" s="1"/>
  <c r="P45" i="11" s="1"/>
  <c r="O23" i="11"/>
  <c r="O30" i="11" s="1"/>
  <c r="N23" i="11"/>
  <c r="N30" i="11" s="1"/>
  <c r="N45" i="11" s="1"/>
  <c r="M23" i="11"/>
  <c r="M30" i="11" s="1"/>
  <c r="L23" i="11"/>
  <c r="L30" i="11" s="1"/>
  <c r="L45" i="11" s="1"/>
  <c r="K23" i="11"/>
  <c r="K30" i="11" s="1"/>
  <c r="J23" i="11"/>
  <c r="J30" i="11" s="1"/>
  <c r="I23" i="11"/>
  <c r="I30" i="11" s="1"/>
  <c r="H23" i="11"/>
  <c r="H30" i="11" s="1"/>
  <c r="H45" i="11" s="1"/>
  <c r="G23" i="11"/>
  <c r="G30" i="11" s="1"/>
  <c r="F23" i="11"/>
  <c r="F30" i="11" s="1"/>
  <c r="F45" i="11" s="1"/>
  <c r="E23" i="11"/>
  <c r="E30" i="11" s="1"/>
  <c r="D23" i="11"/>
  <c r="D30" i="11" s="1"/>
  <c r="D45" i="11" s="1"/>
  <c r="C23" i="11"/>
  <c r="C30" i="11" s="1"/>
  <c r="D41" i="5"/>
  <c r="C41" i="5"/>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C41" i="10"/>
  <c r="U30" i="10"/>
  <c r="AF23" i="10"/>
  <c r="AF30" i="10" s="1"/>
  <c r="AF45" i="10" s="1"/>
  <c r="AE23" i="10"/>
  <c r="AE30" i="10" s="1"/>
  <c r="AE45" i="10" s="1"/>
  <c r="AD23" i="10"/>
  <c r="AD30" i="10" s="1"/>
  <c r="AD45" i="10" s="1"/>
  <c r="AC23" i="10"/>
  <c r="AC30" i="10" s="1"/>
  <c r="AB23" i="10"/>
  <c r="AB30" i="10" s="1"/>
  <c r="AA23" i="10"/>
  <c r="AA30" i="10" s="1"/>
  <c r="AA45" i="10" s="1"/>
  <c r="Z23" i="10"/>
  <c r="Z30" i="10" s="1"/>
  <c r="Z45" i="10" s="1"/>
  <c r="Y23" i="10"/>
  <c r="Y30" i="10" s="1"/>
  <c r="X23" i="10"/>
  <c r="X30" i="10" s="1"/>
  <c r="W23" i="10"/>
  <c r="W30" i="10" s="1"/>
  <c r="W45" i="10" s="1"/>
  <c r="V23" i="10"/>
  <c r="V30" i="10" s="1"/>
  <c r="V45" i="10" s="1"/>
  <c r="U23" i="10"/>
  <c r="T23" i="10"/>
  <c r="T30" i="10" s="1"/>
  <c r="S23" i="10"/>
  <c r="S30" i="10" s="1"/>
  <c r="S45" i="10" s="1"/>
  <c r="R23" i="10"/>
  <c r="R30" i="10" s="1"/>
  <c r="R45" i="10" s="1"/>
  <c r="Q23" i="10"/>
  <c r="Q30" i="10" s="1"/>
  <c r="P23" i="10"/>
  <c r="P30" i="10" s="1"/>
  <c r="O23" i="10"/>
  <c r="O30" i="10" s="1"/>
  <c r="O45" i="10" s="1"/>
  <c r="N23" i="10"/>
  <c r="N30" i="10" s="1"/>
  <c r="N45" i="10" s="1"/>
  <c r="M23" i="10"/>
  <c r="M30" i="10" s="1"/>
  <c r="L23" i="10"/>
  <c r="L30" i="10" s="1"/>
  <c r="K23" i="10"/>
  <c r="K30" i="10" s="1"/>
  <c r="K45" i="10" s="1"/>
  <c r="J23" i="10"/>
  <c r="J30" i="10" s="1"/>
  <c r="J45" i="10" s="1"/>
  <c r="I23" i="10"/>
  <c r="I30" i="10" s="1"/>
  <c r="H23" i="10"/>
  <c r="H30" i="10" s="1"/>
  <c r="G23" i="10"/>
  <c r="G30" i="10" s="1"/>
  <c r="G45" i="10" s="1"/>
  <c r="F23" i="10"/>
  <c r="F30" i="10" s="1"/>
  <c r="F45" i="10" s="1"/>
  <c r="E23" i="10"/>
  <c r="E30" i="10" s="1"/>
  <c r="D23" i="10"/>
  <c r="D30" i="10" s="1"/>
  <c r="C23" i="10"/>
  <c r="C30" i="10" s="1"/>
  <c r="C23" i="5"/>
  <c r="C30" i="5" s="1"/>
  <c r="T41" i="5"/>
  <c r="E41" i="5"/>
  <c r="F41" i="5"/>
  <c r="J41" i="5"/>
  <c r="K41" i="5"/>
  <c r="N41" i="5"/>
  <c r="O41" i="5"/>
  <c r="R41" i="5"/>
  <c r="S41" i="5"/>
  <c r="V41" i="5"/>
  <c r="W41" i="5"/>
  <c r="Z41" i="5"/>
  <c r="AA41" i="5"/>
  <c r="AD41" i="5"/>
  <c r="AE41" i="5"/>
  <c r="H41" i="5"/>
  <c r="AF41" i="5"/>
  <c r="AC41" i="5"/>
  <c r="AB41" i="5"/>
  <c r="Y41" i="5"/>
  <c r="X41" i="5"/>
  <c r="U41" i="5"/>
  <c r="Q41" i="5"/>
  <c r="P41" i="5"/>
  <c r="M41" i="5"/>
  <c r="L41" i="5"/>
  <c r="I41" i="5"/>
  <c r="G41" i="5"/>
  <c r="G23" i="5"/>
  <c r="G30" i="5" s="1"/>
  <c r="E23" i="5"/>
  <c r="F23" i="5"/>
  <c r="F30" i="5" s="1"/>
  <c r="H23" i="5"/>
  <c r="H30" i="5" s="1"/>
  <c r="I23" i="5"/>
  <c r="I30" i="5" s="1"/>
  <c r="J23" i="5"/>
  <c r="J30" i="5" s="1"/>
  <c r="K23" i="5"/>
  <c r="K30" i="5" s="1"/>
  <c r="L23" i="5"/>
  <c r="L30" i="5" s="1"/>
  <c r="M23" i="5"/>
  <c r="M30" i="5" s="1"/>
  <c r="N23" i="5"/>
  <c r="N30" i="5" s="1"/>
  <c r="O23" i="5"/>
  <c r="O30" i="5" s="1"/>
  <c r="P23" i="5"/>
  <c r="P30" i="5" s="1"/>
  <c r="Q23" i="5"/>
  <c r="Q30" i="5" s="1"/>
  <c r="R23" i="5"/>
  <c r="R30" i="5" s="1"/>
  <c r="S23" i="5"/>
  <c r="S30" i="5" s="1"/>
  <c r="T23" i="5"/>
  <c r="T30" i="5" s="1"/>
  <c r="U23" i="5"/>
  <c r="U30" i="5" s="1"/>
  <c r="V23" i="5"/>
  <c r="V30" i="5" s="1"/>
  <c r="W23" i="5"/>
  <c r="W30" i="5" s="1"/>
  <c r="X23" i="5"/>
  <c r="X30" i="5" s="1"/>
  <c r="Y23" i="5"/>
  <c r="Y30" i="5" s="1"/>
  <c r="Z23" i="5"/>
  <c r="Z30" i="5" s="1"/>
  <c r="AA23" i="5"/>
  <c r="AA30" i="5" s="1"/>
  <c r="AB23" i="5"/>
  <c r="AB30" i="5" s="1"/>
  <c r="AC23" i="5"/>
  <c r="AC30" i="5" s="1"/>
  <c r="AD23" i="5"/>
  <c r="AD30" i="5" s="1"/>
  <c r="AE23" i="5"/>
  <c r="AE30" i="5" s="1"/>
  <c r="AF23" i="5"/>
  <c r="AF30" i="5" s="1"/>
  <c r="D23" i="5"/>
  <c r="D30" i="5" s="1"/>
  <c r="T45" i="11" l="1"/>
  <c r="C45" i="11"/>
  <c r="C46" i="11" s="1"/>
  <c r="Z45" i="11"/>
  <c r="AD45" i="11"/>
  <c r="G45" i="11"/>
  <c r="O45" i="11"/>
  <c r="S45" i="11"/>
  <c r="W45" i="11"/>
  <c r="AA45" i="11"/>
  <c r="AE45" i="11"/>
  <c r="E45" i="11"/>
  <c r="I45" i="11"/>
  <c r="M45" i="11"/>
  <c r="Q45" i="11"/>
  <c r="U45" i="11"/>
  <c r="Y45" i="11"/>
  <c r="AB45" i="11"/>
  <c r="J45" i="11"/>
  <c r="K45" i="11"/>
  <c r="AC30" i="11"/>
  <c r="AC45" i="11" s="1"/>
  <c r="D46" i="11"/>
  <c r="E46" i="11" s="1"/>
  <c r="F46" i="11" s="1"/>
  <c r="G46" i="11" s="1"/>
  <c r="H46" i="11" s="1"/>
  <c r="I46" i="11" s="1"/>
  <c r="D45" i="10"/>
  <c r="L45" i="10"/>
  <c r="T45" i="10"/>
  <c r="X45" i="10"/>
  <c r="Q45" i="10"/>
  <c r="Y45" i="10"/>
  <c r="AC45" i="10"/>
  <c r="U45" i="10"/>
  <c r="H45" i="10"/>
  <c r="P45" i="10"/>
  <c r="AB45" i="10"/>
  <c r="C45" i="10"/>
  <c r="C46" i="10" s="1"/>
  <c r="E45" i="10"/>
  <c r="I45" i="10"/>
  <c r="M45" i="10"/>
  <c r="E30" i="5"/>
  <c r="E45" i="5" s="1"/>
  <c r="H45" i="5"/>
  <c r="F45" i="5"/>
  <c r="C45" i="5"/>
  <c r="C46" i="5" s="1"/>
  <c r="I45" i="5"/>
  <c r="K45" i="5"/>
  <c r="G45" i="5"/>
  <c r="D45" i="5"/>
  <c r="J45" i="5"/>
  <c r="N45" i="5"/>
  <c r="T45" i="5"/>
  <c r="AB45" i="5"/>
  <c r="AF45" i="5"/>
  <c r="AA45" i="5"/>
  <c r="S45" i="5"/>
  <c r="Q45" i="5"/>
  <c r="AD45" i="5"/>
  <c r="V45" i="5"/>
  <c r="M45" i="5"/>
  <c r="U45" i="5"/>
  <c r="AC45" i="5"/>
  <c r="Z45" i="5"/>
  <c r="R45" i="5"/>
  <c r="Y45" i="5"/>
  <c r="P45" i="5"/>
  <c r="X45" i="5"/>
  <c r="AE45" i="5"/>
  <c r="W45" i="5"/>
  <c r="O45" i="5"/>
  <c r="L45" i="5"/>
  <c r="J46" i="11" l="1"/>
  <c r="K46" i="11" s="1"/>
  <c r="L46" i="11" s="1"/>
  <c r="M46" i="11" s="1"/>
  <c r="N46" i="11" s="1"/>
  <c r="O46" i="11" s="1"/>
  <c r="P46" i="11" s="1"/>
  <c r="Q46" i="11" s="1"/>
  <c r="R46" i="11" s="1"/>
  <c r="S46" i="11" s="1"/>
  <c r="T46" i="11" s="1"/>
  <c r="U46" i="11" s="1"/>
  <c r="V46" i="11" s="1"/>
  <c r="W46" i="11" s="1"/>
  <c r="X46" i="11" s="1"/>
  <c r="Y46" i="11" s="1"/>
  <c r="Z46" i="11" s="1"/>
  <c r="AA46" i="11" s="1"/>
  <c r="AB46" i="11" s="1"/>
  <c r="AC46" i="11" s="1"/>
  <c r="AD46" i="11" s="1"/>
  <c r="AE46" i="11" s="1"/>
  <c r="AF46" i="11" s="1"/>
  <c r="D46" i="10"/>
  <c r="E46" i="10" s="1"/>
  <c r="F46" i="10" s="1"/>
  <c r="G46" i="10" s="1"/>
  <c r="H46" i="10" s="1"/>
  <c r="I46" i="10" s="1"/>
  <c r="J46" i="10" s="1"/>
  <c r="K46" i="10" s="1"/>
  <c r="L46" i="10" s="1"/>
  <c r="M46" i="10" s="1"/>
  <c r="N46" i="10" s="1"/>
  <c r="O46" i="10" s="1"/>
  <c r="P46" i="10" s="1"/>
  <c r="Q46" i="10" s="1"/>
  <c r="R46" i="10" s="1"/>
  <c r="S46" i="10" s="1"/>
  <c r="T46" i="10" s="1"/>
  <c r="U46" i="10" s="1"/>
  <c r="V46" i="10" s="1"/>
  <c r="W46" i="10" s="1"/>
  <c r="X46" i="10" s="1"/>
  <c r="Y46" i="10" s="1"/>
  <c r="Z46" i="10" s="1"/>
  <c r="AA46" i="10" s="1"/>
  <c r="AB46" i="10" s="1"/>
  <c r="AC46" i="10" s="1"/>
  <c r="AD46" i="10" s="1"/>
  <c r="AE46" i="10" s="1"/>
  <c r="AF46" i="10" s="1"/>
  <c r="D46" i="5"/>
  <c r="E46" i="5" l="1"/>
  <c r="F46" i="5" s="1"/>
  <c r="G46" i="5" s="1"/>
  <c r="H46" i="5" s="1"/>
  <c r="I46" i="5" s="1"/>
  <c r="J46" i="5" s="1"/>
  <c r="K46" i="5" s="1"/>
  <c r="L46" i="5" s="1"/>
  <c r="M46" i="5" s="1"/>
  <c r="N46" i="5" s="1"/>
  <c r="O46" i="5" s="1"/>
  <c r="P46" i="5" s="1"/>
  <c r="Q46" i="5" s="1"/>
  <c r="R46" i="5" s="1"/>
  <c r="S46" i="5" s="1"/>
  <c r="T46" i="5" s="1"/>
  <c r="U46" i="5" s="1"/>
  <c r="V46" i="5" s="1"/>
  <c r="W46" i="5" s="1"/>
  <c r="X46" i="5" s="1"/>
  <c r="Y46" i="5" s="1"/>
  <c r="Z46" i="5" s="1"/>
  <c r="AA46" i="5" s="1"/>
  <c r="AB46" i="5" s="1"/>
  <c r="AC46" i="5" s="1"/>
  <c r="AD46" i="5" s="1"/>
  <c r="AE46" i="5" s="1"/>
  <c r="AF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9" authorId="0" shapeId="0" xr:uid="{E0CBA87F-0D61-4E61-B054-355A92209A56}">
      <text>
        <r>
          <rPr>
            <b/>
            <sz val="9"/>
            <color indexed="81"/>
            <rFont val="Tahoma"/>
            <family val="2"/>
            <charset val="238"/>
          </rPr>
          <t>Domy sobě:</t>
        </r>
        <r>
          <rPr>
            <sz val="9"/>
            <color indexed="81"/>
            <rFont val="Tahoma"/>
            <family val="2"/>
            <charset val="238"/>
          </rPr>
          <t xml:space="preserve">
komentář...</t>
        </r>
      </text>
    </comment>
    <comment ref="B14" authorId="0" shapeId="0" xr:uid="{5C14964B-AE86-42D5-87BA-594D4484BE49}">
      <text>
        <r>
          <rPr>
            <b/>
            <sz val="9"/>
            <color indexed="81"/>
            <rFont val="Tahoma"/>
            <family val="2"/>
            <charset val="238"/>
          </rPr>
          <t>Domy sobě:</t>
        </r>
        <r>
          <rPr>
            <sz val="9"/>
            <color indexed="81"/>
            <rFont val="Tahoma"/>
            <family val="2"/>
            <charset val="238"/>
          </rPr>
          <t xml:space="preserve">
Vyplňte částku, kterou bude mít váš bytový dům na konci tohoto měsíce ve fondu oprav.</t>
        </r>
      </text>
    </comment>
    <comment ref="B15" authorId="0" shapeId="0" xr:uid="{0DCA1A8A-6BD8-4BDB-BF36-C28576809390}">
      <text>
        <r>
          <rPr>
            <b/>
            <sz val="9"/>
            <color indexed="81"/>
            <rFont val="Tahoma"/>
            <family val="2"/>
            <charset val="238"/>
          </rPr>
          <t>Domy sobě:</t>
        </r>
        <r>
          <rPr>
            <sz val="9"/>
            <color indexed="81"/>
            <rFont val="Tahoma"/>
            <family val="2"/>
            <charset val="238"/>
          </rPr>
          <t xml:space="preserve">
Zadejte datum, ke kterému kalkulaci vyplňujete.
Datum zadávejte ve formátu: dd.mm.rrrr</t>
        </r>
      </text>
    </comment>
    <comment ref="B18" authorId="0" shapeId="0" xr:uid="{285A8516-6FB3-487C-9F78-DC8CA4C23611}">
      <text>
        <r>
          <rPr>
            <b/>
            <sz val="9"/>
            <color indexed="81"/>
            <rFont val="Tahoma"/>
            <family val="2"/>
            <charset val="238"/>
          </rPr>
          <t>Domy sobě:</t>
        </r>
        <r>
          <rPr>
            <sz val="9"/>
            <color indexed="81"/>
            <rFont val="Tahoma"/>
            <family val="2"/>
            <charset val="238"/>
          </rPr>
          <t xml:space="preserve">
Zde můžete pro jednotlivé roky vyplnit stanovenou výši příspěku do fondu oprav (v Kč/m2).
</t>
        </r>
      </text>
    </comment>
    <comment ref="B20" authorId="0" shapeId="0" xr:uid="{6365F9C3-11BA-4D22-AEF6-CE2C2765E7D8}">
      <text>
        <r>
          <rPr>
            <b/>
            <sz val="9"/>
            <color indexed="81"/>
            <rFont val="Tahoma"/>
            <family val="2"/>
            <charset val="238"/>
          </rPr>
          <t>Domy sobě:</t>
        </r>
        <r>
          <rPr>
            <sz val="9"/>
            <color indexed="81"/>
            <rFont val="Tahoma"/>
            <family val="2"/>
            <charset val="238"/>
          </rPr>
          <t xml:space="preserve">
Zadejte obytnou plochu v m2, na základě které se počítá celkový příspěvek do fondu oprav.</t>
        </r>
      </text>
    </comment>
    <comment ref="A22" authorId="0" shapeId="0" xr:uid="{41684426-211D-4225-B9C5-3023358B0C3D}">
      <text>
        <r>
          <rPr>
            <b/>
            <sz val="9"/>
            <color indexed="81"/>
            <rFont val="Tahoma"/>
            <family val="2"/>
            <charset val="238"/>
          </rPr>
          <t>Domy sobě:</t>
        </r>
        <r>
          <rPr>
            <sz val="9"/>
            <color indexed="81"/>
            <rFont val="Tahoma"/>
            <family val="2"/>
            <charset val="238"/>
          </rPr>
          <t xml:space="preserve">
Tabulka zobrazující veškeré příjmy vašeho bytového domu.</t>
        </r>
      </text>
    </comment>
    <comment ref="B23" authorId="0" shapeId="0" xr:uid="{676D6627-AAA8-49DA-901D-604B4587F2F5}">
      <text>
        <r>
          <rPr>
            <b/>
            <sz val="9"/>
            <color indexed="81"/>
            <rFont val="Tahoma"/>
            <family val="2"/>
            <charset val="238"/>
          </rPr>
          <t>Domy sobě:</t>
        </r>
        <r>
          <rPr>
            <sz val="9"/>
            <color indexed="81"/>
            <rFont val="Tahoma"/>
            <family val="2"/>
            <charset val="238"/>
          </rPr>
          <t xml:space="preserve">
Zde není potřeba nic vyplňovat. Hodnoty se  vypočítají samy pomocí vzorce.</t>
        </r>
      </text>
    </comment>
    <comment ref="B24" authorId="0" shapeId="0" xr:uid="{E1D95CD8-D73C-4936-B517-95F576082C4F}">
      <text>
        <r>
          <rPr>
            <b/>
            <sz val="9"/>
            <color indexed="81"/>
            <rFont val="Tahoma"/>
            <family val="2"/>
            <charset val="238"/>
          </rPr>
          <t>Domy sobě:</t>
        </r>
        <r>
          <rPr>
            <sz val="9"/>
            <color indexed="81"/>
            <rFont val="Tahoma"/>
            <family val="2"/>
            <charset val="238"/>
          </rPr>
          <t xml:space="preserve">
Uveďte další plánované </t>
        </r>
        <r>
          <rPr>
            <b/>
            <sz val="9"/>
            <color indexed="81"/>
            <rFont val="Tahoma"/>
            <family val="2"/>
            <charset val="238"/>
          </rPr>
          <t>pravidelné</t>
        </r>
        <r>
          <rPr>
            <sz val="9"/>
            <color indexed="81"/>
            <rFont val="Tahoma"/>
            <family val="2"/>
            <charset val="238"/>
          </rPr>
          <t xml:space="preserve"> příjmy vašeho domu v následujících letech (např. částka za pronájem komerčních prostor apod.).</t>
        </r>
      </text>
    </comment>
    <comment ref="B25" authorId="0" shapeId="0" xr:uid="{B8CC340E-3CE8-47CC-8A8F-B5578B909C1F}">
      <text>
        <r>
          <rPr>
            <b/>
            <sz val="9"/>
            <color indexed="81"/>
            <rFont val="Tahoma"/>
            <family val="2"/>
            <charset val="238"/>
          </rPr>
          <t>Domy sobě:</t>
        </r>
        <r>
          <rPr>
            <sz val="9"/>
            <color indexed="81"/>
            <rFont val="Tahoma"/>
            <family val="2"/>
            <charset val="238"/>
          </rPr>
          <t xml:space="preserve">
Uveďte další plánované </t>
        </r>
        <r>
          <rPr>
            <b/>
            <sz val="9"/>
            <color indexed="81"/>
            <rFont val="Tahoma"/>
            <family val="2"/>
            <charset val="238"/>
          </rPr>
          <t>nepravidelné</t>
        </r>
        <r>
          <rPr>
            <sz val="9"/>
            <color indexed="81"/>
            <rFont val="Tahoma"/>
            <family val="2"/>
            <charset val="238"/>
          </rPr>
          <t xml:space="preserve"> příjmy vašeho domu v následujících letech (např. prodej podkroví bytového domu za účelem přeměny na obytný prostor).</t>
        </r>
      </text>
    </comment>
    <comment ref="B26" authorId="0" shapeId="0" xr:uid="{4BE912E8-FA2D-4698-888C-DEA1BA9EB5E3}">
      <text>
        <r>
          <rPr>
            <b/>
            <sz val="9"/>
            <color indexed="81"/>
            <rFont val="Tahoma"/>
            <family val="2"/>
            <charset val="238"/>
          </rPr>
          <t>Domy sobě:</t>
        </r>
        <r>
          <rPr>
            <sz val="9"/>
            <color indexed="81"/>
            <rFont val="Tahoma"/>
            <family val="2"/>
            <charset val="238"/>
          </rPr>
          <t xml:space="preserve">
Tento a další tři řádky jsou určeny pro případné další položky, které představují příjem pro fond oprav vašeho bytového domu. Může to být například zisk z investice či úspora domu na energiích díky řešení Domy sobě.</t>
        </r>
      </text>
    </comment>
    <comment ref="A33" authorId="0" shapeId="0" xr:uid="{CCDE7120-39D4-4744-BF7E-B6D0EB0E9F8D}">
      <text>
        <r>
          <rPr>
            <b/>
            <sz val="9"/>
            <color indexed="81"/>
            <rFont val="Tahoma"/>
            <family val="2"/>
            <charset val="238"/>
          </rPr>
          <t>Domy sobě:</t>
        </r>
        <r>
          <rPr>
            <sz val="9"/>
            <color indexed="81"/>
            <rFont val="Tahoma"/>
            <family val="2"/>
            <charset val="238"/>
          </rPr>
          <t xml:space="preserve">
Tabulka zobrazující veškeré výdaje vašeho bytového domu.</t>
        </r>
      </text>
    </comment>
    <comment ref="B34" authorId="0" shapeId="0" xr:uid="{AC96239B-5D86-48BB-82A1-F7AE6136AE8B}">
      <text>
        <r>
          <rPr>
            <b/>
            <sz val="9"/>
            <color indexed="81"/>
            <rFont val="Tahoma"/>
            <family val="2"/>
            <charset val="238"/>
          </rPr>
          <t>Domy sobě:</t>
        </r>
        <r>
          <rPr>
            <sz val="9"/>
            <color indexed="81"/>
            <rFont val="Tahoma"/>
            <family val="2"/>
            <charset val="238"/>
          </rPr>
          <t xml:space="preserve">
Pro jednotlivé roky vyplňte předpokládané pravidelné provozní výdaje (např. správa kotelny, úklid společných prostor, revize apod.)</t>
        </r>
      </text>
    </comment>
    <comment ref="B35" authorId="0" shapeId="0" xr:uid="{E0A9C6DA-7550-400E-AA61-F03B38F00ED2}">
      <text>
        <r>
          <rPr>
            <b/>
            <sz val="9"/>
            <color indexed="81"/>
            <rFont val="Tahoma"/>
            <family val="2"/>
            <charset val="238"/>
          </rPr>
          <t>Domy sobě:</t>
        </r>
        <r>
          <rPr>
            <sz val="9"/>
            <color indexed="81"/>
            <rFont val="Tahoma"/>
            <family val="2"/>
            <charset val="238"/>
          </rPr>
          <t xml:space="preserve">
Na základě zkušenosti z minulých let odhadněte pravidelné výdaje na běžné menší opravy v domě a údržbu (např. rozbité sklo u vchodových dveří).</t>
        </r>
      </text>
    </comment>
    <comment ref="B36" authorId="0" shapeId="0" xr:uid="{9C492295-240F-488F-A0D1-D85492183133}">
      <text>
        <r>
          <rPr>
            <b/>
            <sz val="9"/>
            <color indexed="81"/>
            <rFont val="Tahoma"/>
            <family val="2"/>
            <charset val="238"/>
          </rPr>
          <t>Domy sobě:</t>
        </r>
        <r>
          <rPr>
            <sz val="9"/>
            <color indexed="81"/>
            <rFont val="Tahoma"/>
            <family val="2"/>
            <charset val="238"/>
          </rPr>
          <t xml:space="preserve">
Zde zadejte veškeré plánované investice, které ve vašem bytovém domě do budoucna plánujete. Může se jednat o opravu střechy, zateplení domu či nová bezpečnostlní čidla zabezečující ocharnu domu proti úniku plynu či vytopení.</t>
        </r>
      </text>
    </comment>
    <comment ref="B37" authorId="0" shapeId="0" xr:uid="{5B670CB3-5C1F-4FD2-B455-41ECED3E01EB}">
      <text>
        <r>
          <rPr>
            <b/>
            <sz val="9"/>
            <color indexed="81"/>
            <rFont val="Tahoma"/>
            <family val="2"/>
            <charset val="238"/>
          </rPr>
          <t>Domy sobě:</t>
        </r>
        <r>
          <rPr>
            <sz val="9"/>
            <color indexed="81"/>
            <rFont val="Tahoma"/>
            <family val="2"/>
            <charset val="238"/>
          </rPr>
          <t xml:space="preserve">
Tento a další tři řádky jsou určeny pro případné další položky, které představují výdaje pro fond oprav vašeho bytového domu. Může to být například splátka úvěru v bance či investice do fotovoltaických panelů na střeše domu, které pro vás budou zdarma vyrábět zelenou energii.</t>
        </r>
      </text>
    </comment>
    <comment ref="A44" authorId="0" shapeId="0" xr:uid="{06B7C0D3-C8B5-4D14-B664-4408E7A044EF}">
      <text>
        <r>
          <rPr>
            <b/>
            <sz val="9"/>
            <color indexed="81"/>
            <rFont val="Tahoma"/>
            <family val="2"/>
            <charset val="238"/>
          </rPr>
          <t>Domy sobě:</t>
        </r>
        <r>
          <rPr>
            <sz val="9"/>
            <color indexed="81"/>
            <rFont val="Tahoma"/>
            <family val="2"/>
            <charset val="238"/>
          </rPr>
          <t xml:space="preserve">
V této tabulce vidíte porovnání příjmů a výdajů a vývoj zůstatku ve fondu oprav až do roku 2050. 
Zde již není potřeba nic vyplňovat. Hodnoty se vypočítají samy pomocí vzorců.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4" authorId="0" shapeId="0" xr:uid="{4C3C7528-CB98-42EC-88A2-D50B69441235}">
      <text>
        <r>
          <rPr>
            <b/>
            <sz val="9"/>
            <color indexed="81"/>
            <rFont val="Tahoma"/>
            <family val="2"/>
            <charset val="238"/>
          </rPr>
          <t>Domy sobě:</t>
        </r>
        <r>
          <rPr>
            <sz val="9"/>
            <color indexed="81"/>
            <rFont val="Tahoma"/>
            <family val="2"/>
            <charset val="238"/>
          </rPr>
          <t xml:space="preserve">
Na konci června 2021 má bytové družstvo ve svém fondu oprav 2 mil. Kč. 
Hodnota je v příkladu 1) i 2) stejná.</t>
        </r>
      </text>
    </comment>
    <comment ref="B18" authorId="0" shapeId="0" xr:uid="{77B71989-450D-4118-8198-0A2D99458166}">
      <text>
        <r>
          <rPr>
            <b/>
            <sz val="9"/>
            <color indexed="81"/>
            <rFont val="Tahoma"/>
            <family val="2"/>
            <charset val="238"/>
          </rPr>
          <t>Domy sobě:</t>
        </r>
        <r>
          <rPr>
            <sz val="9"/>
            <color indexed="81"/>
            <rFont val="Tahoma"/>
            <family val="2"/>
            <charset val="238"/>
          </rPr>
          <t xml:space="preserve">
Příspěvek do fondu oprav činí 15 Kč za m2.
Hodnota je v příkladu 1) i 2) stejná.
</t>
        </r>
      </text>
    </comment>
    <comment ref="B20" authorId="0" shapeId="0" xr:uid="{CD547785-F103-4172-83FF-94E316BA6662}">
      <text>
        <r>
          <rPr>
            <b/>
            <sz val="9"/>
            <color indexed="81"/>
            <rFont val="Tahoma"/>
            <family val="2"/>
            <charset val="238"/>
          </rPr>
          <t>Domy sobě:</t>
        </r>
        <r>
          <rPr>
            <sz val="9"/>
            <color indexed="81"/>
            <rFont val="Tahoma"/>
            <family val="2"/>
            <charset val="238"/>
          </rPr>
          <t xml:space="preserve">
Obytná plocha za kterou je počítán příspěvek do fondu oprav činí 4 000 m2.
Hodnota je v příkladu 1) i 2) stejná.</t>
        </r>
      </text>
    </comment>
    <comment ref="A22" authorId="0" shapeId="0" xr:uid="{21B05EFA-9F53-427E-BAB5-6E6A1172CBC8}">
      <text>
        <r>
          <rPr>
            <b/>
            <sz val="9"/>
            <color indexed="81"/>
            <rFont val="Tahoma"/>
            <family val="2"/>
            <charset val="238"/>
          </rPr>
          <t>Domy sobě:</t>
        </r>
        <r>
          <rPr>
            <sz val="9"/>
            <color indexed="81"/>
            <rFont val="Tahoma"/>
            <family val="2"/>
            <charset val="238"/>
          </rPr>
          <t xml:space="preserve">
Tabulka zobrazující veškeré příjmy vašeho bytového domu.</t>
        </r>
      </text>
    </comment>
    <comment ref="B23" authorId="0" shapeId="0" xr:uid="{CA6EA09D-BC73-47FB-BCD7-8B96672C604A}">
      <text>
        <r>
          <rPr>
            <b/>
            <sz val="9"/>
            <color indexed="81"/>
            <rFont val="Tahoma"/>
            <family val="2"/>
            <charset val="238"/>
          </rPr>
          <t>Domy sobě:</t>
        </r>
        <r>
          <rPr>
            <sz val="9"/>
            <color indexed="81"/>
            <rFont val="Tahoma"/>
            <family val="2"/>
            <charset val="238"/>
          </rPr>
          <t xml:space="preserve">
Příspěvek do fondu oprav pro jednotlivé roky.
Hodnoty jsou v příkladu 1) i 2) stejná.
</t>
        </r>
      </text>
    </comment>
    <comment ref="B24" authorId="0" shapeId="0" xr:uid="{51FDC89E-FD2F-4250-A11F-FBBEFC2785F6}">
      <text>
        <r>
          <rPr>
            <b/>
            <sz val="9"/>
            <color indexed="81"/>
            <rFont val="Tahoma"/>
            <family val="2"/>
            <charset val="238"/>
          </rPr>
          <t>Domy sobě:</t>
        </r>
        <r>
          <rPr>
            <sz val="9"/>
            <color indexed="81"/>
            <rFont val="Tahoma"/>
            <family val="2"/>
            <charset val="238"/>
          </rPr>
          <t xml:space="preserve">
Ani v příkladu 1) ani 2) nepočítáme s dalšími pravidelnými příjmy.</t>
        </r>
      </text>
    </comment>
    <comment ref="B25" authorId="0" shapeId="0" xr:uid="{6F706A38-0D71-4A10-B06A-9E2B4C5CAA32}">
      <text>
        <r>
          <rPr>
            <b/>
            <sz val="9"/>
            <color indexed="81"/>
            <rFont val="Tahoma"/>
            <family val="2"/>
            <charset val="238"/>
          </rPr>
          <t>Domy sobě:</t>
        </r>
        <r>
          <rPr>
            <sz val="9"/>
            <color indexed="81"/>
            <rFont val="Tahoma"/>
            <family val="2"/>
            <charset val="238"/>
          </rPr>
          <t xml:space="preserve">
Ani v příkladu 1) ani 2) nepočítáme s dalšími nepravidelnými příjmy.</t>
        </r>
      </text>
    </comment>
    <comment ref="B26" authorId="0" shapeId="0" xr:uid="{51291205-FFCD-48ED-BA96-86F793EB0216}">
      <text>
        <r>
          <rPr>
            <b/>
            <sz val="9"/>
            <color indexed="81"/>
            <rFont val="Tahoma"/>
            <family val="2"/>
            <charset val="238"/>
          </rPr>
          <t>Domy sobě:</t>
        </r>
        <r>
          <rPr>
            <sz val="9"/>
            <color indexed="81"/>
            <rFont val="Tahoma"/>
            <family val="2"/>
            <charset val="238"/>
          </rPr>
          <t xml:space="preserve">
Zde v příkladu 1) bytový dům negeneruje žádné další úspory a tedy ani příjmy do fondu oprav.</t>
        </r>
      </text>
    </comment>
    <comment ref="A33" authorId="0" shapeId="0" xr:uid="{385364AC-DEEC-4FA7-A77C-CE00104AECA3}">
      <text>
        <r>
          <rPr>
            <b/>
            <sz val="9"/>
            <color indexed="81"/>
            <rFont val="Tahoma"/>
            <family val="2"/>
            <charset val="238"/>
          </rPr>
          <t>Domy sobě:</t>
        </r>
        <r>
          <rPr>
            <sz val="9"/>
            <color indexed="81"/>
            <rFont val="Tahoma"/>
            <family val="2"/>
            <charset val="238"/>
          </rPr>
          <t xml:space="preserve">
Tabulka zobrazující veškeré výdaje vašeho bytového domu.</t>
        </r>
      </text>
    </comment>
    <comment ref="B34" authorId="0" shapeId="0" xr:uid="{1D612323-C331-47A1-9EBF-761C9D988843}">
      <text>
        <r>
          <rPr>
            <b/>
            <sz val="9"/>
            <color indexed="81"/>
            <rFont val="Tahoma"/>
            <family val="2"/>
            <charset val="238"/>
          </rPr>
          <t>Domy sobě:</t>
        </r>
        <r>
          <rPr>
            <sz val="9"/>
            <color indexed="81"/>
            <rFont val="Tahoma"/>
            <family val="2"/>
            <charset val="238"/>
          </rPr>
          <t xml:space="preserve">
Provozní výdaje v příkladu 1) i 2) uvažujeme shodné ve výši 300 000 Kč ročně.</t>
        </r>
      </text>
    </comment>
    <comment ref="B35" authorId="0" shapeId="0" xr:uid="{05E5053C-0803-450B-BCAC-D85B04D31EDF}">
      <text>
        <r>
          <rPr>
            <b/>
            <sz val="9"/>
            <color indexed="81"/>
            <rFont val="Tahoma"/>
            <family val="2"/>
            <charset val="238"/>
          </rPr>
          <t>Domy sobě:</t>
        </r>
        <r>
          <rPr>
            <sz val="9"/>
            <color indexed="81"/>
            <rFont val="Tahoma"/>
            <family val="2"/>
            <charset val="238"/>
          </rPr>
          <t xml:space="preserve">
Běžné opravy a údržbu v příkladu 1) i 2) uvažujeme shodné ve výši 200 000 Kč ročně.</t>
        </r>
      </text>
    </comment>
    <comment ref="B36" authorId="0" shapeId="0" xr:uid="{96C4C59D-1CC3-4670-AF75-BB7995DC17D4}">
      <text>
        <r>
          <rPr>
            <b/>
            <sz val="9"/>
            <color indexed="81"/>
            <rFont val="Tahoma"/>
            <family val="2"/>
            <charset val="238"/>
          </rPr>
          <t>Domy sobě:</t>
        </r>
        <r>
          <rPr>
            <sz val="9"/>
            <color indexed="81"/>
            <rFont val="Tahoma"/>
            <family val="2"/>
            <charset val="238"/>
          </rPr>
          <t xml:space="preserve">
V příkladu 1) i 2) uvažujeme shodně plánovanou investicí 3,5 mil. Kč, například na renovaci fasády domu.</t>
        </r>
      </text>
    </comment>
    <comment ref="A44" authorId="0" shapeId="0" xr:uid="{8F05A565-6C95-472E-AC86-BA85A4A14400}">
      <text>
        <r>
          <rPr>
            <b/>
            <sz val="9"/>
            <color indexed="81"/>
            <rFont val="Tahoma"/>
            <family val="2"/>
            <charset val="238"/>
          </rPr>
          <t>Domy sobě:</t>
        </r>
        <r>
          <rPr>
            <sz val="9"/>
            <color indexed="81"/>
            <rFont val="Tahoma"/>
            <family val="2"/>
            <charset val="238"/>
          </rPr>
          <t xml:space="preserve">
V této tabulce vidíte porovnání příjmů a výdajů a vývoj zůstatku ve fondu oprav až do roku 2050.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4" authorId="0" shapeId="0" xr:uid="{CCFC4677-8296-48FE-B29C-1ADE71304179}">
      <text>
        <r>
          <rPr>
            <b/>
            <sz val="9"/>
            <color indexed="81"/>
            <rFont val="Tahoma"/>
            <family val="2"/>
            <charset val="238"/>
          </rPr>
          <t>Domy sobě:</t>
        </r>
        <r>
          <rPr>
            <sz val="9"/>
            <color indexed="81"/>
            <rFont val="Tahoma"/>
            <family val="2"/>
            <charset val="238"/>
          </rPr>
          <t xml:space="preserve">
Na konci června 2021 má bytové družstvo ve svém fondu oprav 2 mil. Kč. 
Hodnota je v příkladu 1) i 2) stejná.</t>
        </r>
      </text>
    </comment>
    <comment ref="B18" authorId="0" shapeId="0" xr:uid="{E0FA9A58-FB22-4195-8490-9754AA72271C}">
      <text>
        <r>
          <rPr>
            <b/>
            <sz val="9"/>
            <color indexed="81"/>
            <rFont val="Tahoma"/>
            <family val="2"/>
            <charset val="238"/>
          </rPr>
          <t>Domy sobě:</t>
        </r>
        <r>
          <rPr>
            <sz val="9"/>
            <color indexed="81"/>
            <rFont val="Tahoma"/>
            <family val="2"/>
            <charset val="238"/>
          </rPr>
          <t xml:space="preserve">
Příspěvek do fondu oprav činí 15 Kč za m2.
Hodnota je v příkladu 1) i 2) stejná.
</t>
        </r>
      </text>
    </comment>
    <comment ref="B20" authorId="0" shapeId="0" xr:uid="{DA059BAD-279C-4368-8B08-F7E3DFE6B03D}">
      <text>
        <r>
          <rPr>
            <b/>
            <sz val="9"/>
            <color indexed="81"/>
            <rFont val="Tahoma"/>
            <family val="2"/>
            <charset val="238"/>
          </rPr>
          <t>Domy sobě:</t>
        </r>
        <r>
          <rPr>
            <sz val="9"/>
            <color indexed="81"/>
            <rFont val="Tahoma"/>
            <family val="2"/>
            <charset val="238"/>
          </rPr>
          <t xml:space="preserve">
Obytná plocha za kterou je počítán příspěvek do fondu oprav činí 4 000 m2.
Hodnota je v příkladu 1) i 2) stejná.</t>
        </r>
      </text>
    </comment>
    <comment ref="A22" authorId="0" shapeId="0" xr:uid="{C706FD62-7780-4800-9523-BCBD12EB240A}">
      <text>
        <r>
          <rPr>
            <b/>
            <sz val="9"/>
            <color indexed="81"/>
            <rFont val="Tahoma"/>
            <family val="2"/>
            <charset val="238"/>
          </rPr>
          <t>Domy sobě:</t>
        </r>
        <r>
          <rPr>
            <sz val="9"/>
            <color indexed="81"/>
            <rFont val="Tahoma"/>
            <family val="2"/>
            <charset val="238"/>
          </rPr>
          <t xml:space="preserve">
Tabulka zobrazující veškeré příjmy vašeho bytového domu.</t>
        </r>
      </text>
    </comment>
    <comment ref="B23" authorId="0" shapeId="0" xr:uid="{6B7F8408-F6E3-4317-B292-8E14C1CDB65F}">
      <text>
        <r>
          <rPr>
            <b/>
            <sz val="9"/>
            <color indexed="81"/>
            <rFont val="Tahoma"/>
            <family val="2"/>
            <charset val="238"/>
          </rPr>
          <t>Domy sobě:</t>
        </r>
        <r>
          <rPr>
            <sz val="9"/>
            <color indexed="81"/>
            <rFont val="Tahoma"/>
            <family val="2"/>
            <charset val="238"/>
          </rPr>
          <t xml:space="preserve">
Příspěvek do fondu oprav pro jednotlivé roky.
Hodnoty jsou v příkladu 1) i 2) stejná.
</t>
        </r>
      </text>
    </comment>
    <comment ref="B24" authorId="0" shapeId="0" xr:uid="{5F6C38C1-D3AD-4854-AF7D-B4BB3A609ABC}">
      <text>
        <r>
          <rPr>
            <b/>
            <sz val="9"/>
            <color indexed="81"/>
            <rFont val="Tahoma"/>
            <family val="2"/>
            <charset val="238"/>
          </rPr>
          <t>Domy sobě:</t>
        </r>
        <r>
          <rPr>
            <sz val="9"/>
            <color indexed="81"/>
            <rFont val="Tahoma"/>
            <family val="2"/>
            <charset val="238"/>
          </rPr>
          <t xml:space="preserve">
Ani v příkladu 1) ani 2) nepočítáme s dalšími pravidelnými příjmy.</t>
        </r>
      </text>
    </comment>
    <comment ref="B25" authorId="0" shapeId="0" xr:uid="{1C40C4E2-7D8B-42F2-9037-9E5D414CBB21}">
      <text>
        <r>
          <rPr>
            <b/>
            <sz val="9"/>
            <color indexed="81"/>
            <rFont val="Tahoma"/>
            <family val="2"/>
            <charset val="238"/>
          </rPr>
          <t>Domy sobě:</t>
        </r>
        <r>
          <rPr>
            <sz val="9"/>
            <color indexed="81"/>
            <rFont val="Tahoma"/>
            <family val="2"/>
            <charset val="238"/>
          </rPr>
          <t xml:space="preserve">
Ani v příkladu 1) ani 2) nepočítáme s dalšími nepravidelnými příjmy.</t>
        </r>
      </text>
    </comment>
    <comment ref="B26" authorId="0" shapeId="0" xr:uid="{155A122E-FA17-4152-9D12-C46489EEBED4}">
      <text>
        <r>
          <rPr>
            <b/>
            <sz val="9"/>
            <color indexed="81"/>
            <rFont val="Tahoma"/>
            <family val="2"/>
            <charset val="238"/>
          </rPr>
          <t>Domy sobě:</t>
        </r>
        <r>
          <rPr>
            <sz val="9"/>
            <color indexed="81"/>
            <rFont val="Tahoma"/>
            <family val="2"/>
            <charset val="238"/>
          </rPr>
          <t xml:space="preserve">
V příkladu 2) je jako další dodatečný příjem fondu oprav započítána předpokládaná úspora, která domu a jednotlivým vlastníkům vznikne díky investici do solárních panelů a společnému odběrnému místu. Dejte nám vědět a rádi vypočteme kolik může s Domy sobě ušetřit váš bytový dům.</t>
        </r>
      </text>
    </comment>
    <comment ref="A33" authorId="0" shapeId="0" xr:uid="{7BB1CDFC-3A1D-4848-85AF-FD3F4C677504}">
      <text>
        <r>
          <rPr>
            <b/>
            <sz val="9"/>
            <color indexed="81"/>
            <rFont val="Tahoma"/>
            <family val="2"/>
            <charset val="238"/>
          </rPr>
          <t>Domy sobě:</t>
        </r>
        <r>
          <rPr>
            <sz val="9"/>
            <color indexed="81"/>
            <rFont val="Tahoma"/>
            <family val="2"/>
            <charset val="238"/>
          </rPr>
          <t xml:space="preserve">
Tabulka zobrazující veškeré výdaje vašeho bytového domu.</t>
        </r>
      </text>
    </comment>
    <comment ref="B34" authorId="0" shapeId="0" xr:uid="{47CAB4D0-70AC-43F9-B059-6C492D9EDC58}">
      <text>
        <r>
          <rPr>
            <b/>
            <sz val="9"/>
            <color indexed="81"/>
            <rFont val="Tahoma"/>
            <family val="2"/>
            <charset val="238"/>
          </rPr>
          <t>Domy sobě:</t>
        </r>
        <r>
          <rPr>
            <sz val="9"/>
            <color indexed="81"/>
            <rFont val="Tahoma"/>
            <family val="2"/>
            <charset val="238"/>
          </rPr>
          <t xml:space="preserve">
Provozní výdaje v příkladu 1) i 2) uvažujeme shodné ve výši 300 000 Kč ročně.</t>
        </r>
      </text>
    </comment>
    <comment ref="B35" authorId="0" shapeId="0" xr:uid="{0B813D32-F28C-4268-B4A3-BD946051E16C}">
      <text>
        <r>
          <rPr>
            <b/>
            <sz val="9"/>
            <color indexed="81"/>
            <rFont val="Tahoma"/>
            <family val="2"/>
            <charset val="238"/>
          </rPr>
          <t>Domy sobě:</t>
        </r>
        <r>
          <rPr>
            <sz val="9"/>
            <color indexed="81"/>
            <rFont val="Tahoma"/>
            <family val="2"/>
            <charset val="238"/>
          </rPr>
          <t xml:space="preserve">
Běžné opravy a údržbu v příkladu 1) i 2) uvažujeme shodné ve výši 200 000 Kč ročně.</t>
        </r>
      </text>
    </comment>
    <comment ref="B36" authorId="0" shapeId="0" xr:uid="{2A555E9C-FBC8-46D5-A688-D4EE64C426B1}">
      <text>
        <r>
          <rPr>
            <b/>
            <sz val="9"/>
            <color indexed="81"/>
            <rFont val="Tahoma"/>
            <family val="2"/>
            <charset val="238"/>
          </rPr>
          <t>Domy sobě:</t>
        </r>
        <r>
          <rPr>
            <sz val="9"/>
            <color indexed="81"/>
            <rFont val="Tahoma"/>
            <family val="2"/>
            <charset val="238"/>
          </rPr>
          <t xml:space="preserve">
V příkladu 1) i 2) uvažujeme shodně plánovanou investicí 3,5 mil. Kč, například na renovaci fasády domu.</t>
        </r>
      </text>
    </comment>
    <comment ref="B37" authorId="0" shapeId="0" xr:uid="{A4EAC9F2-6F42-482C-A236-0588C5189D87}">
      <text>
        <r>
          <rPr>
            <b/>
            <sz val="9"/>
            <color indexed="81"/>
            <rFont val="Tahoma"/>
            <family val="2"/>
            <charset val="238"/>
          </rPr>
          <t>Domy sobě:</t>
        </r>
        <r>
          <rPr>
            <sz val="9"/>
            <color indexed="81"/>
            <rFont val="Tahoma"/>
            <family val="2"/>
            <charset val="238"/>
          </rPr>
          <t xml:space="preserve">
Investice do pořízení fotovoltacké elektrárny na střechu a zřízení společného odběrného místa pro bytový dům činí 1 683 705 Kč. Zde v případě příkladu 2) tedy tuto investici zahrneme mezi výdaje.</t>
        </r>
      </text>
    </comment>
    <comment ref="A44" authorId="0" shapeId="0" xr:uid="{BF5A73F6-ADB9-42BB-9321-5D36D7C7036C}">
      <text>
        <r>
          <rPr>
            <b/>
            <sz val="9"/>
            <color indexed="81"/>
            <rFont val="Tahoma"/>
            <family val="2"/>
            <charset val="238"/>
          </rPr>
          <t>Domy sobě:</t>
        </r>
        <r>
          <rPr>
            <sz val="9"/>
            <color indexed="81"/>
            <rFont val="Tahoma"/>
            <family val="2"/>
            <charset val="238"/>
          </rPr>
          <t xml:space="preserve">
V této tabulce vidíte porovnání příjmů a výdajů a vývoj zůstatku ve fondu oprav až do roku 2050. </t>
        </r>
      </text>
    </comment>
  </commentList>
</comments>
</file>

<file path=xl/sharedStrings.xml><?xml version="1.0" encoding="utf-8"?>
<sst xmlns="http://schemas.openxmlformats.org/spreadsheetml/2006/main" count="112" uniqueCount="60">
  <si>
    <t>Příspěvek do FO</t>
  </si>
  <si>
    <t>Zůstatek FO</t>
  </si>
  <si>
    <t>Aktuální zůstatek FO</t>
  </si>
  <si>
    <t>Příspěvěk do FO (Kč/m2)</t>
  </si>
  <si>
    <t>Celková obytná plocha</t>
  </si>
  <si>
    <t>Úspora s Domy sobě</t>
  </si>
  <si>
    <t>Výdaje</t>
  </si>
  <si>
    <t>Opravy a investice</t>
  </si>
  <si>
    <t>Provozní výdaje</t>
  </si>
  <si>
    <t>Položka/rok</t>
  </si>
  <si>
    <t>Výdaje celkem</t>
  </si>
  <si>
    <t>Investice - Domy sobě</t>
  </si>
  <si>
    <t>Postup:</t>
  </si>
  <si>
    <t xml:space="preserve">Postupně zadejte vstupní hodnoty pro váš bytový dům do příslušných buněk. </t>
  </si>
  <si>
    <t xml:space="preserve">→ Vyplnit stačí jen oblasti, které jsou pro váš bytový dům relevantní. </t>
  </si>
  <si>
    <r>
      <rPr>
        <sz val="11"/>
        <color theme="1"/>
        <rFont val="Calibri"/>
        <family val="2"/>
        <charset val="238"/>
      </rPr>
      <t>→</t>
    </r>
    <r>
      <rPr>
        <sz val="11"/>
        <color theme="1"/>
        <rFont val="Calibri"/>
        <family val="2"/>
        <charset val="238"/>
        <scheme val="minor"/>
      </rPr>
      <t xml:space="preserve"> Jednotlivá pole pro vyplnění poznáte jednoduše, a to tak, že jsme je podbarvili růžově:</t>
    </r>
  </si>
  <si>
    <t>.</t>
  </si>
  <si>
    <t>...k datu</t>
  </si>
  <si>
    <t>Rok</t>
  </si>
  <si>
    <t>→ V oritentaci, co kam vyplnit, vám pomohou komentáře a poznámky u jednotlivých polí:</t>
  </si>
  <si>
    <t>Běžné opravy a údržba</t>
  </si>
  <si>
    <t>Příjmy</t>
  </si>
  <si>
    <t>Další nepravidelné příjmy</t>
  </si>
  <si>
    <t>Další pravidelné příjmy</t>
  </si>
  <si>
    <t>Příjmy 
vs.
Výdaje</t>
  </si>
  <si>
    <t>Rozdíl (příjmy x výdaje)</t>
  </si>
  <si>
    <t xml:space="preserve">V dolní části naleznete porovnání Příjmy vs. Výdaje a vývoj předpokládaného zůstatku fondu oprav až do roku 2050. Pro lepší orientaci je zde k vidění také přehledový graf. </t>
  </si>
  <si>
    <t>Příjmy celkem</t>
  </si>
  <si>
    <t xml:space="preserve">Plánovač vývoje fondu oprav </t>
  </si>
  <si>
    <t xml:space="preserve"> </t>
  </si>
  <si>
    <t>Příklad 2) - s řešením Domy sobě</t>
  </si>
  <si>
    <t>Příklad 1) - bez Domy sobě</t>
  </si>
  <si>
    <t>Bytový dům se rozhodne neinvestovat do řešení Domy sobě a upřednostní investici 3,5 mil. Kč do renovace fasády domu. Tuto renovaci bude možné provést již v roce 2028. Bytový dům nicméně negeneruje žádné další úspory a tedy ani příjmy a celkový zůstatek ve fondu oprav tak bude do budoucna výrazně menší než v případě využití řešení Domy sobě.</t>
  </si>
  <si>
    <t>Bytový dům investuje v roce 2022 do zřízení fotovoltaické elektrárny na střechu domu  a společného odběrného místa. Investici 3,5 mil. Kč do renovace fasády domu tak realizuje až o rok později. Každý rok ovšem bude generovat úspory na energiích, které může využít pro zvýšení prostředků ve fondu oprav. Celkový zůstatek ve fondu oprav tak bude v tomto případě výrazně vyšší.</t>
  </si>
  <si>
    <t>Příklad 2) - Vývoj fondu oprav s řešením Domy sobě</t>
  </si>
  <si>
    <t>Příklad 1) - Vývoj fondu oprav bez řešení Domy sobě</t>
  </si>
  <si>
    <t>Shodně pro Příklad 1) a 2):</t>
  </si>
  <si>
    <t xml:space="preserve">Obě ukázky vyplnění Plánovače fondu oprav jsou pro možnost vzájemného porovnání  uvedeny na stejném bytovém domě s 68 byty, 3 vchody a 8 nadzemních podlažích. </t>
  </si>
  <si>
    <t>Shodná je také výše příspěvků do FO, běžné provozní výdaje, opravy a údržba. V obouch příkladech chce bytový dům uskutečnit investici v hodnotě 3,5 mil. Kč (například do opravy fasády domu).</t>
  </si>
  <si>
    <t>Příklad 1)</t>
  </si>
  <si>
    <t xml:space="preserve">V příkladu 1) není uvažována žádná další investice. Díky příspěvkům do FO si bytový dům bude moci investici 3,5 mil. Kč na opravu fasády dovolit v roce 2028. </t>
  </si>
  <si>
    <t>Kromě příspěvku do FO bytový dům žádné další příjmy negeneruje.</t>
  </si>
  <si>
    <t>Příklad 2)</t>
  </si>
  <si>
    <t xml:space="preserve">Díky příspěvkům do FO si bytový dům bude moci investici 3,5 mil. Kč na opravu fasády dovolit v roce 2028. </t>
  </si>
  <si>
    <t>V příkladu 2) se bytový dům rozhodne investovat do zřízení fotovoltaické elektrárny na střechu domu  a společného odběrného místa.</t>
  </si>
  <si>
    <t>Pořizovací náklady činí 1 952 457 Kč, díky dotaci 258 770 Kč je pak konečná investice pro bytový dům celkem 1 683 705 Kč. Návratnost investice je odhadována na 7,4 let.</t>
  </si>
  <si>
    <t xml:space="preserve">Již první rok činí čistá úspora 214 687 Kč. Každý byt tak ušetří cca 3 157 Kč, což je zhruba 28% úspora. Celkový odhadovaná úspora za 25 let provozu pak činí 4 718 347 Kč. </t>
  </si>
  <si>
    <t>Plánovač vývoje fondu oprav</t>
  </si>
  <si>
    <t>Kdo jsme:</t>
  </si>
  <si>
    <t>Web:</t>
  </si>
  <si>
    <t>www.domysobe.cz</t>
  </si>
  <si>
    <t>E-mail:</t>
  </si>
  <si>
    <t>Telefon:</t>
  </si>
  <si>
    <t>Adresa:</t>
  </si>
  <si>
    <t>info@domysobe.cz</t>
  </si>
  <si>
    <t>+420 704 063 512</t>
  </si>
  <si>
    <t>Zubatého 295/5, 150 00 Praha 5</t>
  </si>
  <si>
    <t>(vstup z ulice Štefánikova 43a, budova D)</t>
  </si>
  <si>
    <t>(dovoláte se nám v pracovní dny od 9 do 17 hod.)</t>
  </si>
  <si>
    <r>
      <t xml:space="preserve">Díky!
Za co? Díky za stažení kalkulačky fondu oprav a díky také za to, že přemýšlíte nad úsporami pro váš bytový dům, kterými reálně a viditelně pomůžete zlepšit životní prostředí. 
Ze zkušenosti našich odborníků, předsedů SVJ a samotných vlastníků bytových jednotek, víme, jak těžké je mít pod kontrolou stav a vývoj fondu oprav, aniž by museli někoho obtěžovat. Ano, víme, je to náročné a obtěžuje to všechny strany.
Rozhodli jsme se proto připravit jednoduchý nástroj ve formě kalkulačky fondu oprav, ve kterém si každý člen SVJ nebo majitel bytu, může spočítat a ověřit, jak vynaložené investice do bytového domu mohou ovlivnit samotný fond. 
</t>
    </r>
    <r>
      <rPr>
        <b/>
        <sz val="11"/>
        <color theme="1"/>
        <rFont val="Calibri"/>
        <family val="2"/>
        <charset val="238"/>
        <scheme val="minor"/>
      </rPr>
      <t>Tak pojďme na to!</t>
    </r>
    <r>
      <rPr>
        <sz val="11"/>
        <color theme="1"/>
        <rFont val="Calibri"/>
        <family val="2"/>
        <charset val="238"/>
        <scheme val="minor"/>
      </rPr>
      <t xml:space="preserve">
O co vlastně jde? Jak se mám v dokumentu vyznat?
1. Na listu "Plánovač vývoje fondu oprav" můžete zadat informace pro váš bytový dům (jako příspěvek do fondu oprav, běžné provozní náklady, plánované investice apod.)
2. Po vyplnění vstupních údajů se vám zobrazí porovnání Příjmy vs. Výdaje a Vývoj předpokládaného zůstatku fondu oprav až do roku 2050. Pro lepší orientaci je zde k vidění také přehledový graf. 
3. V rámci dokumentu jsou komentáře  a popisky. Vyplnění by tak neměl být problém. Pokud ano, neváhejte se na nás obrátit a naši obchodníci vám pomohou.
</t>
    </r>
    <r>
      <rPr>
        <b/>
        <sz val="11"/>
        <color theme="1"/>
        <rFont val="Calibri"/>
        <family val="2"/>
        <charset val="238"/>
        <scheme val="minor"/>
      </rPr>
      <t>VZOROVÝ PŘÍKLAD:</t>
    </r>
    <r>
      <rPr>
        <sz val="11"/>
        <color theme="1"/>
        <rFont val="Calibri"/>
        <family val="2"/>
        <charset val="238"/>
        <scheme val="minor"/>
      </rPr>
      <t xml:space="preserve">
Pro ukázku jsme také připravili dva Příklady, jak lze plánovač vyplnit. Obě ukázky vyplnění Plánovače fondu oprav jsou pro možnost vzájemného porovnání  uvedeny na stejném bytovém domě s 68 byty, 3 vchody a 8 nadzemních podlažích. 
Druhý z příkladů ukazuje výhodnost investice do fotovoltaické elektrárny na střechu domu  a společného odběrného místa, díky němuž bude bytový dům generovat úspory, které lze dále využít ve fondu oprav.
Pokud si nebudete vědět rady, napište nám nebo rovnou zavolejte a rádi vám se vším pomůžeme. 
Proč? Protože věříme, že soláry patří na střechu bytových domů a nikoli na pole a proto to děláme!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</si>
</sst>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č&quot;"/>
    <numFmt numFmtId="165" formatCode="0.0%"/>
    <numFmt numFmtId="166" formatCode="0,000&quot; m2&quot;"/>
  </numFmts>
  <fonts count="21"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1"/>
      <color theme="0"/>
      <name val="Calibri"/>
      <family val="2"/>
      <charset val="238"/>
      <scheme val="minor"/>
    </font>
    <font>
      <sz val="11"/>
      <color theme="0"/>
      <name val="Calibri"/>
      <family val="2"/>
      <charset val="238"/>
      <scheme val="minor"/>
    </font>
    <font>
      <sz val="11"/>
      <color theme="1"/>
      <name val="Calibri"/>
      <family val="2"/>
      <charset val="238"/>
    </font>
    <font>
      <b/>
      <u/>
      <sz val="11"/>
      <color theme="1"/>
      <name val="Calibri"/>
      <family val="2"/>
      <charset val="238"/>
      <scheme val="minor"/>
    </font>
    <font>
      <i/>
      <sz val="11"/>
      <color theme="1"/>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sz val="9"/>
      <color indexed="81"/>
      <name val="Tahoma"/>
      <family val="2"/>
      <charset val="238"/>
    </font>
    <font>
      <b/>
      <sz val="9"/>
      <color indexed="81"/>
      <name val="Tahoma"/>
      <family val="2"/>
      <charset val="238"/>
    </font>
    <font>
      <b/>
      <sz val="14"/>
      <color theme="0"/>
      <name val="Calibri"/>
      <family val="2"/>
      <charset val="238"/>
      <scheme val="minor"/>
    </font>
    <font>
      <b/>
      <sz val="16"/>
      <color theme="0"/>
      <name val="Calibri"/>
      <family val="2"/>
      <charset val="238"/>
      <scheme val="minor"/>
    </font>
    <font>
      <b/>
      <sz val="24"/>
      <color rgb="FF44435F"/>
      <name val="Calibri"/>
      <family val="2"/>
      <charset val="238"/>
      <scheme val="minor"/>
    </font>
    <font>
      <b/>
      <u/>
      <sz val="20"/>
      <color rgb="FF14143F"/>
      <name val="Calibri"/>
      <family val="2"/>
      <charset val="238"/>
      <scheme val="minor"/>
    </font>
    <font>
      <u/>
      <sz val="11"/>
      <color theme="10"/>
      <name val="Calibri"/>
      <family val="2"/>
      <charset val="238"/>
      <scheme val="minor"/>
    </font>
    <font>
      <i/>
      <sz val="8"/>
      <color theme="1"/>
      <name val="Calibri"/>
      <family val="2"/>
      <charset val="238"/>
      <scheme val="minor"/>
    </font>
    <font>
      <i/>
      <u/>
      <sz val="11"/>
      <color theme="10"/>
      <name val="Calibri"/>
      <family val="2"/>
      <charset val="238"/>
      <scheme val="minor"/>
    </font>
    <font>
      <sz val="11"/>
      <color theme="1"/>
      <name val="Calibri"/>
      <family val="2"/>
      <charset val="238"/>
      <scheme val="minor"/>
    </font>
  </fonts>
  <fills count="8">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14143F"/>
        <bgColor indexed="64"/>
      </patternFill>
    </fill>
    <fill>
      <patternFill patternType="solid">
        <fgColor rgb="FFFF4B45"/>
        <bgColor indexed="64"/>
      </patternFill>
    </fill>
    <fill>
      <patternFill patternType="solid">
        <fgColor rgb="FF44435F"/>
        <bgColor indexed="64"/>
      </patternFill>
    </fill>
    <fill>
      <patternFill patternType="solid">
        <fgColor rgb="FFFFC6C5"/>
        <bgColor indexed="64"/>
      </patternFill>
    </fill>
  </fills>
  <borders count="31">
    <border>
      <left/>
      <right/>
      <top/>
      <bottom/>
      <diagonal/>
    </border>
    <border>
      <left style="thin">
        <color theme="2"/>
      </left>
      <right style="thin">
        <color theme="2"/>
      </right>
      <top style="thin">
        <color theme="2"/>
      </top>
      <bottom style="thin">
        <color theme="2"/>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2"/>
      </left>
      <right style="medium">
        <color theme="1"/>
      </right>
      <top style="thin">
        <color theme="2"/>
      </top>
      <bottom style="thin">
        <color theme="2"/>
      </bottom>
      <diagonal/>
    </border>
    <border>
      <left style="medium">
        <color theme="1"/>
      </left>
      <right/>
      <top/>
      <bottom style="medium">
        <color theme="1"/>
      </bottom>
      <diagonal/>
    </border>
    <border>
      <left style="thin">
        <color theme="2"/>
      </left>
      <right style="thin">
        <color theme="2"/>
      </right>
      <top style="thin">
        <color theme="2"/>
      </top>
      <bottom style="medium">
        <color theme="1"/>
      </bottom>
      <diagonal/>
    </border>
    <border>
      <left style="thin">
        <color theme="2"/>
      </left>
      <right style="medium">
        <color theme="1"/>
      </right>
      <top style="thin">
        <color theme="2"/>
      </top>
      <bottom style="medium">
        <color theme="1"/>
      </bottom>
      <diagonal/>
    </border>
    <border>
      <left style="thin">
        <color theme="2"/>
      </left>
      <right style="thin">
        <color theme="2"/>
      </right>
      <top style="thin">
        <color theme="2"/>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left>
      <right style="medium">
        <color indexed="64"/>
      </right>
      <top style="thin">
        <color theme="2"/>
      </top>
      <bottom style="thin">
        <color theme="2"/>
      </bottom>
      <diagonal/>
    </border>
    <border>
      <left style="thin">
        <color theme="2"/>
      </left>
      <right style="medium">
        <color indexed="64"/>
      </right>
      <top style="thin">
        <color theme="2"/>
      </top>
      <bottom style="double">
        <color indexed="64"/>
      </bottom>
      <diagonal/>
    </border>
    <border>
      <left style="thin">
        <color theme="2"/>
      </left>
      <right style="thin">
        <color theme="2"/>
      </right>
      <top/>
      <bottom style="medium">
        <color indexed="64"/>
      </bottom>
      <diagonal/>
    </border>
    <border>
      <left style="thin">
        <color theme="2"/>
      </left>
      <right style="medium">
        <color indexed="64"/>
      </right>
      <top/>
      <bottom style="medium">
        <color indexed="64"/>
      </bottom>
      <diagonal/>
    </border>
    <border>
      <left style="medium">
        <color rgb="FF44435F"/>
      </left>
      <right/>
      <top style="medium">
        <color rgb="FF44435F"/>
      </top>
      <bottom/>
      <diagonal/>
    </border>
    <border>
      <left/>
      <right/>
      <top style="medium">
        <color rgb="FF44435F"/>
      </top>
      <bottom/>
      <diagonal/>
    </border>
    <border>
      <left/>
      <right style="medium">
        <color rgb="FF44435F"/>
      </right>
      <top style="medium">
        <color rgb="FF44435F"/>
      </top>
      <bottom/>
      <diagonal/>
    </border>
    <border>
      <left style="medium">
        <color rgb="FF44435F"/>
      </left>
      <right/>
      <top/>
      <bottom/>
      <diagonal/>
    </border>
    <border>
      <left/>
      <right style="medium">
        <color rgb="FF44435F"/>
      </right>
      <top/>
      <bottom/>
      <diagonal/>
    </border>
    <border>
      <left style="medium">
        <color rgb="FF44435F"/>
      </left>
      <right/>
      <top/>
      <bottom style="medium">
        <color rgb="FF44435F"/>
      </bottom>
      <diagonal/>
    </border>
    <border>
      <left/>
      <right/>
      <top/>
      <bottom style="medium">
        <color rgb="FF44435F"/>
      </bottom>
      <diagonal/>
    </border>
    <border>
      <left/>
      <right style="medium">
        <color rgb="FF44435F"/>
      </right>
      <top/>
      <bottom style="medium">
        <color rgb="FF44435F"/>
      </bottom>
      <diagonal/>
    </border>
  </borders>
  <cellStyleXfs count="2">
    <xf numFmtId="0" fontId="0" fillId="0" borderId="0"/>
    <xf numFmtId="0" fontId="17" fillId="0" borderId="0" applyNumberFormat="0" applyFill="0" applyBorder="0" applyAlignment="0" applyProtection="0"/>
  </cellStyleXfs>
  <cellXfs count="102">
    <xf numFmtId="0" fontId="0" fillId="0" borderId="0" xfId="0"/>
    <xf numFmtId="3" fontId="0" fillId="0" borderId="0" xfId="0" applyNumberFormat="1"/>
    <xf numFmtId="164" fontId="0" fillId="0" borderId="0" xfId="0" applyNumberFormat="1"/>
    <xf numFmtId="0" fontId="0" fillId="0" borderId="0" xfId="0" applyAlignment="1">
      <alignment horizontal="right"/>
    </xf>
    <xf numFmtId="14" fontId="0" fillId="0" borderId="0" xfId="0" applyNumberFormat="1"/>
    <xf numFmtId="0" fontId="0" fillId="0" borderId="0" xfId="0" applyFill="1"/>
    <xf numFmtId="164" fontId="0" fillId="7" borderId="0" xfId="0" applyNumberFormat="1" applyFill="1"/>
    <xf numFmtId="0" fontId="1" fillId="0" borderId="0" xfId="0" applyFont="1" applyFill="1"/>
    <xf numFmtId="0" fontId="0" fillId="0" borderId="1" xfId="0" applyBorder="1"/>
    <xf numFmtId="0" fontId="3" fillId="3" borderId="3" xfId="0" applyFont="1" applyFill="1" applyBorder="1"/>
    <xf numFmtId="0" fontId="3" fillId="3" borderId="4" xfId="0" applyFont="1" applyFill="1" applyBorder="1"/>
    <xf numFmtId="0" fontId="3" fillId="4" borderId="8" xfId="0" applyFont="1" applyFill="1" applyBorder="1" applyAlignment="1"/>
    <xf numFmtId="164" fontId="4" fillId="4" borderId="8" xfId="0" applyNumberFormat="1" applyFont="1" applyFill="1" applyBorder="1"/>
    <xf numFmtId="164" fontId="4" fillId="4" borderId="9" xfId="0" applyNumberFormat="1" applyFont="1" applyFill="1" applyBorder="1"/>
    <xf numFmtId="0" fontId="0" fillId="7" borderId="1" xfId="0" applyFill="1" applyBorder="1"/>
    <xf numFmtId="166" fontId="0" fillId="7" borderId="0" xfId="0" applyNumberFormat="1" applyFill="1"/>
    <xf numFmtId="14" fontId="0" fillId="7" borderId="0" xfId="0" applyNumberFormat="1" applyFill="1"/>
    <xf numFmtId="0" fontId="0" fillId="0" borderId="0" xfId="0" applyFont="1"/>
    <xf numFmtId="0" fontId="0" fillId="0" borderId="0" xfId="0" applyBorder="1"/>
    <xf numFmtId="165" fontId="0" fillId="0" borderId="0" xfId="0" applyNumberFormat="1" applyBorder="1"/>
    <xf numFmtId="0" fontId="0" fillId="0" borderId="0" xfId="0" applyFont="1" applyBorder="1"/>
    <xf numFmtId="164" fontId="0" fillId="7" borderId="0" xfId="0" applyNumberFormat="1" applyFill="1" applyBorder="1"/>
    <xf numFmtId="0" fontId="1" fillId="2" borderId="0" xfId="0" applyFont="1" applyFill="1"/>
    <xf numFmtId="0" fontId="0" fillId="7" borderId="10" xfId="0" applyFill="1" applyBorder="1"/>
    <xf numFmtId="164" fontId="7" fillId="7" borderId="1" xfId="0" applyNumberFormat="1" applyFont="1" applyFill="1" applyBorder="1"/>
    <xf numFmtId="164" fontId="7" fillId="7" borderId="10" xfId="0" applyNumberFormat="1" applyFont="1" applyFill="1" applyBorder="1"/>
    <xf numFmtId="164" fontId="7" fillId="0" borderId="1" xfId="0" applyNumberFormat="1" applyFont="1" applyBorder="1"/>
    <xf numFmtId="164" fontId="7" fillId="0" borderId="6" xfId="0" applyNumberFormat="1" applyFont="1" applyBorder="1"/>
    <xf numFmtId="0" fontId="2" fillId="0" borderId="0" xfId="0" applyFont="1"/>
    <xf numFmtId="164" fontId="7" fillId="0" borderId="1" xfId="0" applyNumberFormat="1" applyFont="1" applyFill="1" applyBorder="1"/>
    <xf numFmtId="0" fontId="10" fillId="0" borderId="0" xfId="0" applyFont="1"/>
    <xf numFmtId="0" fontId="3" fillId="3" borderId="12" xfId="0" applyFont="1" applyFill="1" applyBorder="1"/>
    <xf numFmtId="0" fontId="3" fillId="3" borderId="13" xfId="0" applyFont="1" applyFill="1" applyBorder="1"/>
    <xf numFmtId="164" fontId="7" fillId="7" borderId="19" xfId="0" applyNumberFormat="1" applyFont="1" applyFill="1" applyBorder="1"/>
    <xf numFmtId="164" fontId="7" fillId="7" borderId="20" xfId="0" applyNumberFormat="1" applyFont="1" applyFill="1" applyBorder="1"/>
    <xf numFmtId="0" fontId="1" fillId="5" borderId="21" xfId="0" applyFont="1" applyFill="1" applyBorder="1"/>
    <xf numFmtId="164" fontId="0" fillId="5" borderId="21" xfId="0" applyNumberFormat="1" applyFill="1" applyBorder="1"/>
    <xf numFmtId="164" fontId="0" fillId="5" borderId="22" xfId="0" applyNumberFormat="1" applyFill="1" applyBorder="1"/>
    <xf numFmtId="164" fontId="7" fillId="0" borderId="19" xfId="0" applyNumberFormat="1" applyFont="1" applyFill="1" applyBorder="1"/>
    <xf numFmtId="0" fontId="3" fillId="6" borderId="21" xfId="0" applyFont="1" applyFill="1" applyBorder="1"/>
    <xf numFmtId="164" fontId="4" fillId="6" borderId="21" xfId="0" applyNumberFormat="1" applyFont="1" applyFill="1" applyBorder="1"/>
    <xf numFmtId="164" fontId="4" fillId="6" borderId="22" xfId="0" applyNumberFormat="1" applyFont="1" applyFill="1" applyBorder="1"/>
    <xf numFmtId="0" fontId="4" fillId="6" borderId="12" xfId="0" applyFont="1" applyFill="1" applyBorder="1"/>
    <xf numFmtId="0" fontId="4" fillId="6" borderId="13" xfId="0" applyFont="1" applyFill="1" applyBorder="1"/>
    <xf numFmtId="0" fontId="13" fillId="6" borderId="11" xfId="0" applyFont="1" applyFill="1" applyBorder="1"/>
    <xf numFmtId="0" fontId="14" fillId="6" borderId="12" xfId="0" applyFont="1" applyFill="1" applyBorder="1" applyAlignment="1"/>
    <xf numFmtId="0" fontId="14" fillId="6" borderId="13" xfId="0" applyFont="1" applyFill="1" applyBorder="1" applyAlignment="1"/>
    <xf numFmtId="0" fontId="13" fillId="6" borderId="11" xfId="0" applyFont="1" applyFill="1" applyBorder="1" applyAlignment="1"/>
    <xf numFmtId="0" fontId="6" fillId="0" borderId="23" xfId="0" applyFont="1" applyBorder="1"/>
    <xf numFmtId="0" fontId="0" fillId="0" borderId="24" xfId="0" applyBorder="1"/>
    <xf numFmtId="165" fontId="0" fillId="0" borderId="24" xfId="0" applyNumberFormat="1" applyBorder="1"/>
    <xf numFmtId="0" fontId="0" fillId="0" borderId="25" xfId="0" applyBorder="1"/>
    <xf numFmtId="0" fontId="0" fillId="0" borderId="26" xfId="0" applyBorder="1"/>
    <xf numFmtId="0" fontId="0" fillId="0" borderId="27" xfId="0" applyBorder="1"/>
    <xf numFmtId="0" fontId="0" fillId="0" borderId="26" xfId="0" applyFont="1" applyBorder="1"/>
    <xf numFmtId="0" fontId="0" fillId="0" borderId="28" xfId="0" applyFont="1" applyBorder="1"/>
    <xf numFmtId="0" fontId="0" fillId="0" borderId="29" xfId="0" applyBorder="1"/>
    <xf numFmtId="0" fontId="0" fillId="0" borderId="30" xfId="0" applyBorder="1"/>
    <xf numFmtId="0" fontId="0" fillId="0" borderId="12" xfId="0" applyBorder="1"/>
    <xf numFmtId="165" fontId="0" fillId="0" borderId="12" xfId="0" applyNumberFormat="1" applyBorder="1"/>
    <xf numFmtId="0" fontId="0" fillId="0" borderId="13" xfId="0" applyBorder="1"/>
    <xf numFmtId="0" fontId="0" fillId="0" borderId="14" xfId="0" applyBorder="1"/>
    <xf numFmtId="0" fontId="0" fillId="0" borderId="15" xfId="0" applyBorder="1"/>
    <xf numFmtId="0" fontId="0" fillId="0" borderId="14" xfId="0" applyFont="1" applyBorder="1"/>
    <xf numFmtId="0" fontId="0" fillId="0" borderId="16" xfId="0" applyFont="1" applyBorder="1"/>
    <xf numFmtId="0" fontId="0" fillId="0" borderId="17" xfId="0" applyBorder="1"/>
    <xf numFmtId="0" fontId="0" fillId="0" borderId="18" xfId="0" applyBorder="1"/>
    <xf numFmtId="0" fontId="1" fillId="0" borderId="11" xfId="0" applyFont="1" applyBorder="1"/>
    <xf numFmtId="0" fontId="0" fillId="0" borderId="14" xfId="0" applyFont="1" applyBorder="1" applyAlignment="1"/>
    <xf numFmtId="0" fontId="1" fillId="0" borderId="14" xfId="0" applyFont="1" applyBorder="1"/>
    <xf numFmtId="0" fontId="15" fillId="0" borderId="0" xfId="0" applyFont="1"/>
    <xf numFmtId="0" fontId="16" fillId="0" borderId="0" xfId="0" applyFont="1"/>
    <xf numFmtId="0" fontId="17" fillId="0" borderId="0" xfId="1"/>
    <xf numFmtId="0" fontId="18" fillId="0" borderId="0" xfId="0" applyFont="1"/>
    <xf numFmtId="0" fontId="7" fillId="0" borderId="0" xfId="0" applyFont="1"/>
    <xf numFmtId="0" fontId="19" fillId="0" borderId="0" xfId="1" applyFont="1"/>
    <xf numFmtId="3" fontId="7" fillId="0" borderId="0" xfId="0" quotePrefix="1" applyNumberFormat="1" applyFont="1"/>
    <xf numFmtId="0" fontId="0" fillId="0" borderId="0" xfId="0" applyBorder="1" applyAlignment="1"/>
    <xf numFmtId="0" fontId="9" fillId="6" borderId="11"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6"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6"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4" fillId="6" borderId="14"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15" xfId="0" applyFont="1" applyFill="1" applyBorder="1" applyAlignment="1">
      <alignment horizontal="left" vertical="top" wrapText="1"/>
    </xf>
    <xf numFmtId="0" fontId="4" fillId="6" borderId="16" xfId="0"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18" xfId="0" applyFont="1" applyFill="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0" xfId="0" applyFont="1" applyBorder="1" applyAlignment="1">
      <alignment horizontal="left" vertical="top" wrapText="1"/>
    </xf>
    <xf numFmtId="0" fontId="0" fillId="0" borderId="15"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0" fillId="0" borderId="18" xfId="0" applyFont="1" applyBorder="1" applyAlignment="1">
      <alignment horizontal="left" vertical="top" wrapText="1"/>
    </xf>
  </cellXfs>
  <cellStyles count="2">
    <cellStyle name="Hypertextový odkaz" xfId="1" builtinId="8"/>
    <cellStyle name="Normální" xfId="0" builtinId="0"/>
  </cellStyles>
  <dxfs count="0"/>
  <tableStyles count="0" defaultTableStyle="TableStyleMedium2" defaultPivotStyle="PivotStyleLight16"/>
  <colors>
    <mruColors>
      <color rgb="FF14143F"/>
      <color rgb="FF44435F"/>
      <color rgb="FF6464CE"/>
      <color rgb="FFFFC6C5"/>
      <color rgb="FFD0D0DE"/>
      <color rgb="FFFF4B45"/>
      <color rgb="FFB9B9E9"/>
      <color rgb="FFF3EEED"/>
      <color rgb="FFFF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cs-CZ" sz="1600" b="1"/>
              <a:t>Vývoj</a:t>
            </a:r>
            <a:r>
              <a:rPr lang="cs-CZ" sz="1600" b="1" baseline="0"/>
              <a:t> fondu oprav  - s řešením Domy sobě</a:t>
            </a:r>
            <a:endParaRPr lang="cs-CZ" sz="16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areaChart>
        <c:grouping val="standard"/>
        <c:varyColors val="0"/>
        <c:ser>
          <c:idx val="2"/>
          <c:order val="0"/>
          <c:tx>
            <c:strRef>
              <c:f>'Plánovač vývoje fondu oprav'!$B$46</c:f>
              <c:strCache>
                <c:ptCount val="1"/>
                <c:pt idx="0">
                  <c:v>Zůstatek FO</c:v>
                </c:pt>
              </c:strCache>
            </c:strRef>
          </c:tx>
          <c:spPr>
            <a:solidFill>
              <a:srgbClr val="14143F">
                <a:alpha val="30000"/>
              </a:srgbClr>
            </a:solidFill>
            <a:ln w="38100">
              <a:solidFill>
                <a:srgbClr val="14143F"/>
              </a:solidFill>
            </a:ln>
            <a:effectLst/>
          </c:spPr>
          <c:val>
            <c:numRef>
              <c:f>'Plánovač vývoje fondu oprav'!$C$46:$AF$46</c:f>
              <c:numCache>
                <c:formatCode>#\ ##0\ "Kč"</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C592-4F34-8141-047477156B07}"/>
            </c:ext>
          </c:extLst>
        </c:ser>
        <c:dLbls>
          <c:showLegendKey val="0"/>
          <c:showVal val="0"/>
          <c:showCatName val="0"/>
          <c:showSerName val="0"/>
          <c:showPercent val="0"/>
          <c:showBubbleSize val="0"/>
        </c:dLbls>
        <c:axId val="361325096"/>
        <c:axId val="361323784"/>
      </c:areaChart>
      <c:barChart>
        <c:barDir val="col"/>
        <c:grouping val="clustered"/>
        <c:varyColors val="0"/>
        <c:ser>
          <c:idx val="0"/>
          <c:order val="1"/>
          <c:tx>
            <c:strRef>
              <c:f>'Plánovač vývoje fondu oprav'!$B$30</c:f>
              <c:strCache>
                <c:ptCount val="1"/>
                <c:pt idx="0">
                  <c:v>Příjmy celkem</c:v>
                </c:pt>
              </c:strCache>
            </c:strRef>
          </c:tx>
          <c:spPr>
            <a:solidFill>
              <a:srgbClr val="44435F">
                <a:alpha val="50000"/>
              </a:srgbClr>
            </a:solidFill>
            <a:ln>
              <a:noFill/>
            </a:ln>
            <a:effectLst/>
          </c:spPr>
          <c:invertIfNegative val="0"/>
          <c:cat>
            <c:numRef>
              <c:f>'Plánovač vývoje fondu oprav'!$C$44:$AF$44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'Plánovač vývoje fondu oprav'!$C$30:$AF$30</c:f>
              <c:numCache>
                <c:formatCode>#\ ##0\ "Kč"</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C592-4F34-8141-047477156B07}"/>
            </c:ext>
          </c:extLst>
        </c:ser>
        <c:ser>
          <c:idx val="1"/>
          <c:order val="2"/>
          <c:tx>
            <c:strRef>
              <c:f>'Plánovač vývoje fondu oprav'!$B$41</c:f>
              <c:strCache>
                <c:ptCount val="1"/>
                <c:pt idx="0">
                  <c:v>Výdaje celkem</c:v>
                </c:pt>
              </c:strCache>
            </c:strRef>
          </c:tx>
          <c:spPr>
            <a:solidFill>
              <a:srgbClr val="FF4B45">
                <a:alpha val="50000"/>
              </a:srgbClr>
            </a:solidFill>
            <a:ln>
              <a:noFill/>
            </a:ln>
            <a:effectLst/>
          </c:spPr>
          <c:invertIfNegative val="0"/>
          <c:cat>
            <c:numRef>
              <c:f>'Plánovač vývoje fondu oprav'!$C$44:$AF$44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'Plánovač vývoje fondu oprav'!$C$41:$AF$41</c:f>
              <c:numCache>
                <c:formatCode>#\ ##0\ "Kč"</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C592-4F34-8141-047477156B07}"/>
            </c:ext>
          </c:extLst>
        </c:ser>
        <c:dLbls>
          <c:showLegendKey val="0"/>
          <c:showVal val="0"/>
          <c:showCatName val="0"/>
          <c:showSerName val="0"/>
          <c:showPercent val="0"/>
          <c:showBubbleSize val="0"/>
        </c:dLbls>
        <c:gapWidth val="219"/>
        <c:overlap val="-27"/>
        <c:axId val="557311632"/>
        <c:axId val="557312288"/>
      </c:barChart>
      <c:catAx>
        <c:axId val="55731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2288"/>
        <c:crosses val="autoZero"/>
        <c:auto val="1"/>
        <c:lblAlgn val="ctr"/>
        <c:lblOffset val="100"/>
        <c:noMultiLvlLbl val="0"/>
      </c:catAx>
      <c:valAx>
        <c:axId val="55731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a:t>Příjmy</a:t>
                </a:r>
                <a:r>
                  <a:rPr lang="cs-CZ" sz="1200" b="1" baseline="0"/>
                  <a:t> vs. Výdaje</a:t>
                </a:r>
                <a:endParaRPr lang="cs-CZ" sz="12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1632"/>
        <c:crosses val="autoZero"/>
        <c:crossBetween val="between"/>
      </c:valAx>
      <c:valAx>
        <c:axId val="361323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i="0"/>
                  <a:t>Zůstatek</a:t>
                </a:r>
                <a:r>
                  <a:rPr lang="cs-CZ" sz="1200" b="1" i="0" baseline="0"/>
                  <a:t> FO</a:t>
                </a:r>
                <a:endParaRPr lang="cs-CZ" sz="1200" b="1" i="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361325096"/>
        <c:crosses val="max"/>
        <c:crossBetween val="between"/>
      </c:valAx>
      <c:catAx>
        <c:axId val="361325096"/>
        <c:scaling>
          <c:orientation val="minMax"/>
        </c:scaling>
        <c:delete val="1"/>
        <c:axPos val="b"/>
        <c:majorTickMark val="out"/>
        <c:minorTickMark val="none"/>
        <c:tickLblPos val="nextTo"/>
        <c:crossAx val="36132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cs-CZ" sz="1600" b="1"/>
              <a:t>Vývoj</a:t>
            </a:r>
            <a:r>
              <a:rPr lang="cs-CZ" sz="1600" b="1" baseline="0"/>
              <a:t> fondu oprav  - bez Domy sobě</a:t>
            </a:r>
            <a:endParaRPr lang="cs-CZ" sz="16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areaChart>
        <c:grouping val="standard"/>
        <c:varyColors val="0"/>
        <c:ser>
          <c:idx val="2"/>
          <c:order val="0"/>
          <c:tx>
            <c:strRef>
              <c:f>'Příklad 1) - Bez Domy sobě'!$B$46</c:f>
              <c:strCache>
                <c:ptCount val="1"/>
                <c:pt idx="0">
                  <c:v>Zůstatek FO</c:v>
                </c:pt>
              </c:strCache>
            </c:strRef>
          </c:tx>
          <c:spPr>
            <a:solidFill>
              <a:srgbClr val="14143F">
                <a:alpha val="30000"/>
              </a:srgbClr>
            </a:solidFill>
            <a:ln w="38100">
              <a:solidFill>
                <a:srgbClr val="14143F"/>
              </a:solidFill>
            </a:ln>
            <a:effectLst/>
          </c:spPr>
          <c:val>
            <c:numRef>
              <c:f>'Příklad 1) - Bez Domy sobě'!$C$46:$AF$46</c:f>
              <c:numCache>
                <c:formatCode>#\ ##0\ "Kč"</c:formatCode>
                <c:ptCount val="30"/>
                <c:pt idx="0">
                  <c:v>2110000</c:v>
                </c:pt>
                <c:pt idx="1">
                  <c:v>2330000</c:v>
                </c:pt>
                <c:pt idx="2">
                  <c:v>2550000</c:v>
                </c:pt>
                <c:pt idx="3">
                  <c:v>2770000</c:v>
                </c:pt>
                <c:pt idx="4">
                  <c:v>2990000</c:v>
                </c:pt>
                <c:pt idx="5">
                  <c:v>3210000</c:v>
                </c:pt>
                <c:pt idx="6">
                  <c:v>3430000</c:v>
                </c:pt>
                <c:pt idx="7">
                  <c:v>150000</c:v>
                </c:pt>
                <c:pt idx="8">
                  <c:v>370000</c:v>
                </c:pt>
                <c:pt idx="9">
                  <c:v>590000</c:v>
                </c:pt>
                <c:pt idx="10">
                  <c:v>810000</c:v>
                </c:pt>
                <c:pt idx="11">
                  <c:v>1030000</c:v>
                </c:pt>
                <c:pt idx="12">
                  <c:v>1250000</c:v>
                </c:pt>
                <c:pt idx="13">
                  <c:v>1470000</c:v>
                </c:pt>
                <c:pt idx="14">
                  <c:v>1690000</c:v>
                </c:pt>
                <c:pt idx="15">
                  <c:v>1910000</c:v>
                </c:pt>
                <c:pt idx="16">
                  <c:v>2130000</c:v>
                </c:pt>
                <c:pt idx="17">
                  <c:v>2350000</c:v>
                </c:pt>
                <c:pt idx="18">
                  <c:v>2570000</c:v>
                </c:pt>
                <c:pt idx="19">
                  <c:v>2790000</c:v>
                </c:pt>
                <c:pt idx="20">
                  <c:v>3010000</c:v>
                </c:pt>
                <c:pt idx="21">
                  <c:v>3230000</c:v>
                </c:pt>
                <c:pt idx="22">
                  <c:v>3450000</c:v>
                </c:pt>
                <c:pt idx="23">
                  <c:v>3670000</c:v>
                </c:pt>
                <c:pt idx="24">
                  <c:v>3890000</c:v>
                </c:pt>
                <c:pt idx="25">
                  <c:v>4110000</c:v>
                </c:pt>
                <c:pt idx="26">
                  <c:v>4330000</c:v>
                </c:pt>
                <c:pt idx="27">
                  <c:v>4550000</c:v>
                </c:pt>
                <c:pt idx="28">
                  <c:v>4770000</c:v>
                </c:pt>
                <c:pt idx="29">
                  <c:v>4990000</c:v>
                </c:pt>
              </c:numCache>
            </c:numRef>
          </c:val>
          <c:extLst>
            <c:ext xmlns:c16="http://schemas.microsoft.com/office/drawing/2014/chart" uri="{C3380CC4-5D6E-409C-BE32-E72D297353CC}">
              <c16:uniqueId val="{00000000-694A-4294-BA42-FA9123795365}"/>
            </c:ext>
          </c:extLst>
        </c:ser>
        <c:dLbls>
          <c:showLegendKey val="0"/>
          <c:showVal val="0"/>
          <c:showCatName val="0"/>
          <c:showSerName val="0"/>
          <c:showPercent val="0"/>
          <c:showBubbleSize val="0"/>
        </c:dLbls>
        <c:axId val="361325096"/>
        <c:axId val="361323784"/>
      </c:areaChart>
      <c:barChart>
        <c:barDir val="col"/>
        <c:grouping val="clustered"/>
        <c:varyColors val="0"/>
        <c:ser>
          <c:idx val="0"/>
          <c:order val="1"/>
          <c:tx>
            <c:strRef>
              <c:f>'Příklad 1) - Bez Domy sobě'!$B$30</c:f>
              <c:strCache>
                <c:ptCount val="1"/>
                <c:pt idx="0">
                  <c:v>Příjmy celkem</c:v>
                </c:pt>
              </c:strCache>
            </c:strRef>
          </c:tx>
          <c:spPr>
            <a:solidFill>
              <a:srgbClr val="44435F">
                <a:alpha val="50000"/>
              </a:srgbClr>
            </a:solidFill>
            <a:ln>
              <a:noFill/>
            </a:ln>
            <a:effectLst/>
          </c:spPr>
          <c:invertIfNegative val="0"/>
          <c:cat>
            <c:numRef>
              <c:f>'Příklad 1) - Bez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1) - Bez Domy sobě'!$C$30:$AF$30</c:f>
              <c:numCache>
                <c:formatCode>#\ ##0\ "Kč"</c:formatCode>
                <c:ptCount val="30"/>
                <c:pt idx="0">
                  <c:v>360000</c:v>
                </c:pt>
                <c:pt idx="1">
                  <c:v>720000</c:v>
                </c:pt>
                <c:pt idx="2">
                  <c:v>720000</c:v>
                </c:pt>
                <c:pt idx="3">
                  <c:v>720000</c:v>
                </c:pt>
                <c:pt idx="4">
                  <c:v>720000</c:v>
                </c:pt>
                <c:pt idx="5">
                  <c:v>720000</c:v>
                </c:pt>
                <c:pt idx="6">
                  <c:v>720000</c:v>
                </c:pt>
                <c:pt idx="7">
                  <c:v>720000</c:v>
                </c:pt>
                <c:pt idx="8">
                  <c:v>720000</c:v>
                </c:pt>
                <c:pt idx="9">
                  <c:v>720000</c:v>
                </c:pt>
                <c:pt idx="10">
                  <c:v>720000</c:v>
                </c:pt>
                <c:pt idx="11">
                  <c:v>720000</c:v>
                </c:pt>
                <c:pt idx="12">
                  <c:v>720000</c:v>
                </c:pt>
                <c:pt idx="13">
                  <c:v>720000</c:v>
                </c:pt>
                <c:pt idx="14">
                  <c:v>720000</c:v>
                </c:pt>
                <c:pt idx="15">
                  <c:v>720000</c:v>
                </c:pt>
                <c:pt idx="16">
                  <c:v>720000</c:v>
                </c:pt>
                <c:pt idx="17">
                  <c:v>720000</c:v>
                </c:pt>
                <c:pt idx="18">
                  <c:v>720000</c:v>
                </c:pt>
                <c:pt idx="19">
                  <c:v>720000</c:v>
                </c:pt>
                <c:pt idx="20">
                  <c:v>720000</c:v>
                </c:pt>
                <c:pt idx="21">
                  <c:v>720000</c:v>
                </c:pt>
                <c:pt idx="22">
                  <c:v>720000</c:v>
                </c:pt>
                <c:pt idx="23">
                  <c:v>720000</c:v>
                </c:pt>
                <c:pt idx="24">
                  <c:v>720000</c:v>
                </c:pt>
                <c:pt idx="25">
                  <c:v>720000</c:v>
                </c:pt>
                <c:pt idx="26">
                  <c:v>720000</c:v>
                </c:pt>
                <c:pt idx="27">
                  <c:v>720000</c:v>
                </c:pt>
                <c:pt idx="28">
                  <c:v>720000</c:v>
                </c:pt>
                <c:pt idx="29">
                  <c:v>720000</c:v>
                </c:pt>
              </c:numCache>
            </c:numRef>
          </c:val>
          <c:extLst>
            <c:ext xmlns:c16="http://schemas.microsoft.com/office/drawing/2014/chart" uri="{C3380CC4-5D6E-409C-BE32-E72D297353CC}">
              <c16:uniqueId val="{00000001-694A-4294-BA42-FA9123795365}"/>
            </c:ext>
          </c:extLst>
        </c:ser>
        <c:ser>
          <c:idx val="1"/>
          <c:order val="2"/>
          <c:tx>
            <c:strRef>
              <c:f>'Příklad 1) - Bez Domy sobě'!$B$41</c:f>
              <c:strCache>
                <c:ptCount val="1"/>
                <c:pt idx="0">
                  <c:v>Výdaje celkem</c:v>
                </c:pt>
              </c:strCache>
            </c:strRef>
          </c:tx>
          <c:spPr>
            <a:solidFill>
              <a:srgbClr val="FF4B45">
                <a:alpha val="50000"/>
              </a:srgbClr>
            </a:solidFill>
            <a:ln>
              <a:noFill/>
            </a:ln>
            <a:effectLst/>
          </c:spPr>
          <c:invertIfNegative val="0"/>
          <c:cat>
            <c:numRef>
              <c:f>'Příklad 1) - Bez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1) - Bez Domy sobě'!$C$41:$AF$41</c:f>
              <c:numCache>
                <c:formatCode>#\ ##0\ "Kč"</c:formatCode>
                <c:ptCount val="30"/>
                <c:pt idx="0">
                  <c:v>250000</c:v>
                </c:pt>
                <c:pt idx="1">
                  <c:v>500000</c:v>
                </c:pt>
                <c:pt idx="2">
                  <c:v>500000</c:v>
                </c:pt>
                <c:pt idx="3">
                  <c:v>500000</c:v>
                </c:pt>
                <c:pt idx="4">
                  <c:v>500000</c:v>
                </c:pt>
                <c:pt idx="5">
                  <c:v>500000</c:v>
                </c:pt>
                <c:pt idx="6">
                  <c:v>500000</c:v>
                </c:pt>
                <c:pt idx="7">
                  <c:v>4000000</c:v>
                </c:pt>
                <c:pt idx="8">
                  <c:v>500000</c:v>
                </c:pt>
                <c:pt idx="9">
                  <c:v>500000</c:v>
                </c:pt>
                <c:pt idx="10">
                  <c:v>500000</c:v>
                </c:pt>
                <c:pt idx="11">
                  <c:v>500000</c:v>
                </c:pt>
                <c:pt idx="12">
                  <c:v>500000</c:v>
                </c:pt>
                <c:pt idx="13">
                  <c:v>500000</c:v>
                </c:pt>
                <c:pt idx="14">
                  <c:v>500000</c:v>
                </c:pt>
                <c:pt idx="15">
                  <c:v>500000</c:v>
                </c:pt>
                <c:pt idx="16">
                  <c:v>500000</c:v>
                </c:pt>
                <c:pt idx="17">
                  <c:v>500000</c:v>
                </c:pt>
                <c:pt idx="18">
                  <c:v>500000</c:v>
                </c:pt>
                <c:pt idx="19">
                  <c:v>500000</c:v>
                </c:pt>
                <c:pt idx="20">
                  <c:v>500000</c:v>
                </c:pt>
                <c:pt idx="21">
                  <c:v>500000</c:v>
                </c:pt>
                <c:pt idx="22">
                  <c:v>500000</c:v>
                </c:pt>
                <c:pt idx="23">
                  <c:v>500000</c:v>
                </c:pt>
                <c:pt idx="24">
                  <c:v>500000</c:v>
                </c:pt>
                <c:pt idx="25">
                  <c:v>500000</c:v>
                </c:pt>
                <c:pt idx="26">
                  <c:v>500000</c:v>
                </c:pt>
                <c:pt idx="27">
                  <c:v>500000</c:v>
                </c:pt>
                <c:pt idx="28">
                  <c:v>500000</c:v>
                </c:pt>
                <c:pt idx="29">
                  <c:v>500000</c:v>
                </c:pt>
              </c:numCache>
            </c:numRef>
          </c:val>
          <c:extLst>
            <c:ext xmlns:c16="http://schemas.microsoft.com/office/drawing/2014/chart" uri="{C3380CC4-5D6E-409C-BE32-E72D297353CC}">
              <c16:uniqueId val="{00000002-694A-4294-BA42-FA9123795365}"/>
            </c:ext>
          </c:extLst>
        </c:ser>
        <c:dLbls>
          <c:showLegendKey val="0"/>
          <c:showVal val="0"/>
          <c:showCatName val="0"/>
          <c:showSerName val="0"/>
          <c:showPercent val="0"/>
          <c:showBubbleSize val="0"/>
        </c:dLbls>
        <c:gapWidth val="219"/>
        <c:overlap val="-27"/>
        <c:axId val="557311632"/>
        <c:axId val="557312288"/>
      </c:barChart>
      <c:catAx>
        <c:axId val="55731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2288"/>
        <c:crosses val="autoZero"/>
        <c:auto val="1"/>
        <c:lblAlgn val="ctr"/>
        <c:lblOffset val="100"/>
        <c:noMultiLvlLbl val="0"/>
      </c:catAx>
      <c:valAx>
        <c:axId val="55731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a:t>Příjmy</a:t>
                </a:r>
                <a:r>
                  <a:rPr lang="cs-CZ" sz="1200" b="1" baseline="0"/>
                  <a:t> vs. Výdaje</a:t>
                </a:r>
                <a:endParaRPr lang="cs-CZ" sz="12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1632"/>
        <c:crosses val="autoZero"/>
        <c:crossBetween val="between"/>
      </c:valAx>
      <c:valAx>
        <c:axId val="361323784"/>
        <c:scaling>
          <c:orientation val="minMax"/>
          <c:max val="12000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i="0"/>
                  <a:t>Zůstatek</a:t>
                </a:r>
                <a:r>
                  <a:rPr lang="cs-CZ" sz="1200" b="1" i="0" baseline="0"/>
                  <a:t> FO</a:t>
                </a:r>
                <a:endParaRPr lang="cs-CZ" sz="1200" b="1" i="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361325096"/>
        <c:crosses val="max"/>
        <c:crossBetween val="between"/>
      </c:valAx>
      <c:catAx>
        <c:axId val="361325096"/>
        <c:scaling>
          <c:orientation val="minMax"/>
        </c:scaling>
        <c:delete val="1"/>
        <c:axPos val="b"/>
        <c:majorTickMark val="out"/>
        <c:minorTickMark val="none"/>
        <c:tickLblPos val="nextTo"/>
        <c:crossAx val="36132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cs-CZ" sz="1600" b="1"/>
              <a:t>Vývoj</a:t>
            </a:r>
            <a:r>
              <a:rPr lang="cs-CZ" sz="1600" b="1" baseline="0"/>
              <a:t> fondu oprav  - s řešením Domy sobě (příklad 2)</a:t>
            </a:r>
            <a:endParaRPr lang="cs-CZ" sz="16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areaChart>
        <c:grouping val="standard"/>
        <c:varyColors val="0"/>
        <c:ser>
          <c:idx val="2"/>
          <c:order val="0"/>
          <c:tx>
            <c:strRef>
              <c:f>'Příklad 2 - s řešením Domy sobě'!$B$46</c:f>
              <c:strCache>
                <c:ptCount val="1"/>
                <c:pt idx="0">
                  <c:v>Zůstatek FO</c:v>
                </c:pt>
              </c:strCache>
            </c:strRef>
          </c:tx>
          <c:spPr>
            <a:solidFill>
              <a:srgbClr val="14143F">
                <a:alpha val="30000"/>
              </a:srgbClr>
            </a:solidFill>
            <a:ln w="38100">
              <a:solidFill>
                <a:srgbClr val="14143F"/>
              </a:solidFill>
            </a:ln>
            <a:effectLst/>
          </c:spPr>
          <c:val>
            <c:numRef>
              <c:f>'Příklad 2 - s řešením Domy sobě'!$C$46:$AF$46</c:f>
              <c:numCache>
                <c:formatCode>#\ ##0\ "Kč"</c:formatCode>
                <c:ptCount val="30"/>
                <c:pt idx="0">
                  <c:v>2110000</c:v>
                </c:pt>
                <c:pt idx="1">
                  <c:v>646295</c:v>
                </c:pt>
                <c:pt idx="2">
                  <c:v>1080982</c:v>
                </c:pt>
                <c:pt idx="3">
                  <c:v>1519673</c:v>
                </c:pt>
                <c:pt idx="4">
                  <c:v>1962441</c:v>
                </c:pt>
                <c:pt idx="5">
                  <c:v>2409362</c:v>
                </c:pt>
                <c:pt idx="6">
                  <c:v>2860512</c:v>
                </c:pt>
                <c:pt idx="7">
                  <c:v>3315970</c:v>
                </c:pt>
                <c:pt idx="8">
                  <c:v>275815</c:v>
                </c:pt>
                <c:pt idx="9">
                  <c:v>740128</c:v>
                </c:pt>
                <c:pt idx="10">
                  <c:v>1208992</c:v>
                </c:pt>
                <c:pt idx="11">
                  <c:v>1682491</c:v>
                </c:pt>
                <c:pt idx="12">
                  <c:v>2160710</c:v>
                </c:pt>
                <c:pt idx="13">
                  <c:v>2643736</c:v>
                </c:pt>
                <c:pt idx="14">
                  <c:v>3131658</c:v>
                </c:pt>
                <c:pt idx="15">
                  <c:v>3624567</c:v>
                </c:pt>
                <c:pt idx="16">
                  <c:v>4122554</c:v>
                </c:pt>
                <c:pt idx="17">
                  <c:v>4270852.01</c:v>
                </c:pt>
                <c:pt idx="18">
                  <c:v>4779278.01</c:v>
                </c:pt>
                <c:pt idx="19">
                  <c:v>5293069.01</c:v>
                </c:pt>
                <c:pt idx="20">
                  <c:v>5812323.0099999998</c:v>
                </c:pt>
                <c:pt idx="21">
                  <c:v>6337141.0099999998</c:v>
                </c:pt>
                <c:pt idx="22">
                  <c:v>6867626.0099999998</c:v>
                </c:pt>
                <c:pt idx="23">
                  <c:v>7403882.0099999998</c:v>
                </c:pt>
                <c:pt idx="24">
                  <c:v>7946015.0099999998</c:v>
                </c:pt>
                <c:pt idx="25">
                  <c:v>8494133.0099999998</c:v>
                </c:pt>
                <c:pt idx="26">
                  <c:v>9048347.0099999998</c:v>
                </c:pt>
                <c:pt idx="27">
                  <c:v>9268347.0099999998</c:v>
                </c:pt>
                <c:pt idx="28">
                  <c:v>9488347.0099999998</c:v>
                </c:pt>
                <c:pt idx="29">
                  <c:v>9708347.0099999998</c:v>
                </c:pt>
              </c:numCache>
            </c:numRef>
          </c:val>
          <c:extLst>
            <c:ext xmlns:c16="http://schemas.microsoft.com/office/drawing/2014/chart" uri="{C3380CC4-5D6E-409C-BE32-E72D297353CC}">
              <c16:uniqueId val="{00000000-0FA5-4157-A7DF-5C0C2CF41A98}"/>
            </c:ext>
          </c:extLst>
        </c:ser>
        <c:dLbls>
          <c:showLegendKey val="0"/>
          <c:showVal val="0"/>
          <c:showCatName val="0"/>
          <c:showSerName val="0"/>
          <c:showPercent val="0"/>
          <c:showBubbleSize val="0"/>
        </c:dLbls>
        <c:axId val="361325096"/>
        <c:axId val="361323784"/>
      </c:areaChart>
      <c:barChart>
        <c:barDir val="col"/>
        <c:grouping val="clustered"/>
        <c:varyColors val="0"/>
        <c:ser>
          <c:idx val="0"/>
          <c:order val="1"/>
          <c:tx>
            <c:strRef>
              <c:f>'Příklad 2 - s řešením Domy sobě'!$B$30</c:f>
              <c:strCache>
                <c:ptCount val="1"/>
                <c:pt idx="0">
                  <c:v>Příjmy celkem</c:v>
                </c:pt>
              </c:strCache>
            </c:strRef>
          </c:tx>
          <c:spPr>
            <a:solidFill>
              <a:srgbClr val="44435F">
                <a:alpha val="50000"/>
              </a:srgbClr>
            </a:solidFill>
            <a:ln>
              <a:noFill/>
            </a:ln>
            <a:effectLst/>
          </c:spPr>
          <c:invertIfNegative val="0"/>
          <c:cat>
            <c:numRef>
              <c:f>'Příklad 2 - s řešením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2 - s řešením Domy sobě'!$C$30:$AF$30</c:f>
              <c:numCache>
                <c:formatCode>#\ ##0\ "Kč"</c:formatCode>
                <c:ptCount val="30"/>
                <c:pt idx="0">
                  <c:v>360000</c:v>
                </c:pt>
                <c:pt idx="1">
                  <c:v>720000</c:v>
                </c:pt>
                <c:pt idx="2">
                  <c:v>934687</c:v>
                </c:pt>
                <c:pt idx="3">
                  <c:v>938691</c:v>
                </c:pt>
                <c:pt idx="4">
                  <c:v>942768</c:v>
                </c:pt>
                <c:pt idx="5">
                  <c:v>946921</c:v>
                </c:pt>
                <c:pt idx="6">
                  <c:v>951150</c:v>
                </c:pt>
                <c:pt idx="7">
                  <c:v>955458</c:v>
                </c:pt>
                <c:pt idx="8">
                  <c:v>959845</c:v>
                </c:pt>
                <c:pt idx="9">
                  <c:v>964313</c:v>
                </c:pt>
                <c:pt idx="10">
                  <c:v>968864</c:v>
                </c:pt>
                <c:pt idx="11">
                  <c:v>973499</c:v>
                </c:pt>
                <c:pt idx="12">
                  <c:v>978219</c:v>
                </c:pt>
                <c:pt idx="13">
                  <c:v>983026</c:v>
                </c:pt>
                <c:pt idx="14">
                  <c:v>987922</c:v>
                </c:pt>
                <c:pt idx="15">
                  <c:v>992909</c:v>
                </c:pt>
                <c:pt idx="16">
                  <c:v>997987</c:v>
                </c:pt>
                <c:pt idx="17">
                  <c:v>1003159.01</c:v>
                </c:pt>
                <c:pt idx="18">
                  <c:v>1008426</c:v>
                </c:pt>
                <c:pt idx="19">
                  <c:v>1013791</c:v>
                </c:pt>
                <c:pt idx="20">
                  <c:v>1019254</c:v>
                </c:pt>
                <c:pt idx="21">
                  <c:v>1024818</c:v>
                </c:pt>
                <c:pt idx="22">
                  <c:v>1030485</c:v>
                </c:pt>
                <c:pt idx="23">
                  <c:v>1036256</c:v>
                </c:pt>
                <c:pt idx="24">
                  <c:v>1042133</c:v>
                </c:pt>
                <c:pt idx="25">
                  <c:v>1048118</c:v>
                </c:pt>
                <c:pt idx="26">
                  <c:v>1054214</c:v>
                </c:pt>
                <c:pt idx="27">
                  <c:v>720000</c:v>
                </c:pt>
                <c:pt idx="28">
                  <c:v>720000</c:v>
                </c:pt>
                <c:pt idx="29">
                  <c:v>720000</c:v>
                </c:pt>
              </c:numCache>
            </c:numRef>
          </c:val>
          <c:extLst>
            <c:ext xmlns:c16="http://schemas.microsoft.com/office/drawing/2014/chart" uri="{C3380CC4-5D6E-409C-BE32-E72D297353CC}">
              <c16:uniqueId val="{00000001-0FA5-4157-A7DF-5C0C2CF41A98}"/>
            </c:ext>
          </c:extLst>
        </c:ser>
        <c:ser>
          <c:idx val="1"/>
          <c:order val="2"/>
          <c:tx>
            <c:strRef>
              <c:f>'Příklad 2 - s řešením Domy sobě'!$B$41</c:f>
              <c:strCache>
                <c:ptCount val="1"/>
                <c:pt idx="0">
                  <c:v>Výdaje celkem</c:v>
                </c:pt>
              </c:strCache>
            </c:strRef>
          </c:tx>
          <c:spPr>
            <a:solidFill>
              <a:srgbClr val="FF4B45">
                <a:alpha val="50000"/>
              </a:srgbClr>
            </a:solidFill>
            <a:ln>
              <a:noFill/>
            </a:ln>
            <a:effectLst/>
          </c:spPr>
          <c:invertIfNegative val="0"/>
          <c:cat>
            <c:numRef>
              <c:f>'Příklad 2 - s řešením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2 - s řešením Domy sobě'!$C$41:$AF$41</c:f>
              <c:numCache>
                <c:formatCode>#\ ##0\ "Kč"</c:formatCode>
                <c:ptCount val="30"/>
                <c:pt idx="0">
                  <c:v>250000</c:v>
                </c:pt>
                <c:pt idx="1">
                  <c:v>2183705</c:v>
                </c:pt>
                <c:pt idx="2">
                  <c:v>500000</c:v>
                </c:pt>
                <c:pt idx="3">
                  <c:v>500000</c:v>
                </c:pt>
                <c:pt idx="4">
                  <c:v>500000</c:v>
                </c:pt>
                <c:pt idx="5">
                  <c:v>500000</c:v>
                </c:pt>
                <c:pt idx="6">
                  <c:v>500000</c:v>
                </c:pt>
                <c:pt idx="7">
                  <c:v>500000</c:v>
                </c:pt>
                <c:pt idx="8">
                  <c:v>4000000</c:v>
                </c:pt>
                <c:pt idx="9">
                  <c:v>500000</c:v>
                </c:pt>
                <c:pt idx="10">
                  <c:v>500000</c:v>
                </c:pt>
                <c:pt idx="11">
                  <c:v>500000</c:v>
                </c:pt>
                <c:pt idx="12">
                  <c:v>500000</c:v>
                </c:pt>
                <c:pt idx="13">
                  <c:v>500000</c:v>
                </c:pt>
                <c:pt idx="14">
                  <c:v>500000</c:v>
                </c:pt>
                <c:pt idx="15">
                  <c:v>500000</c:v>
                </c:pt>
                <c:pt idx="16">
                  <c:v>500000</c:v>
                </c:pt>
                <c:pt idx="17">
                  <c:v>854861</c:v>
                </c:pt>
                <c:pt idx="18">
                  <c:v>500000</c:v>
                </c:pt>
                <c:pt idx="19">
                  <c:v>500000</c:v>
                </c:pt>
                <c:pt idx="20">
                  <c:v>500000</c:v>
                </c:pt>
                <c:pt idx="21">
                  <c:v>500000</c:v>
                </c:pt>
                <c:pt idx="22">
                  <c:v>500000</c:v>
                </c:pt>
                <c:pt idx="23">
                  <c:v>500000</c:v>
                </c:pt>
                <c:pt idx="24">
                  <c:v>500000</c:v>
                </c:pt>
                <c:pt idx="25">
                  <c:v>500000</c:v>
                </c:pt>
                <c:pt idx="26">
                  <c:v>500000</c:v>
                </c:pt>
                <c:pt idx="27">
                  <c:v>500000</c:v>
                </c:pt>
                <c:pt idx="28">
                  <c:v>500000</c:v>
                </c:pt>
                <c:pt idx="29">
                  <c:v>500000</c:v>
                </c:pt>
              </c:numCache>
            </c:numRef>
          </c:val>
          <c:extLst>
            <c:ext xmlns:c16="http://schemas.microsoft.com/office/drawing/2014/chart" uri="{C3380CC4-5D6E-409C-BE32-E72D297353CC}">
              <c16:uniqueId val="{00000002-0FA5-4157-A7DF-5C0C2CF41A98}"/>
            </c:ext>
          </c:extLst>
        </c:ser>
        <c:dLbls>
          <c:showLegendKey val="0"/>
          <c:showVal val="0"/>
          <c:showCatName val="0"/>
          <c:showSerName val="0"/>
          <c:showPercent val="0"/>
          <c:showBubbleSize val="0"/>
        </c:dLbls>
        <c:gapWidth val="219"/>
        <c:overlap val="-27"/>
        <c:axId val="557311632"/>
        <c:axId val="557312288"/>
      </c:barChart>
      <c:catAx>
        <c:axId val="55731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2288"/>
        <c:crosses val="autoZero"/>
        <c:auto val="1"/>
        <c:lblAlgn val="ctr"/>
        <c:lblOffset val="100"/>
        <c:noMultiLvlLbl val="0"/>
      </c:catAx>
      <c:valAx>
        <c:axId val="55731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a:t>Příjmy</a:t>
                </a:r>
                <a:r>
                  <a:rPr lang="cs-CZ" sz="1200" b="1" baseline="0"/>
                  <a:t> vs. Výdaje</a:t>
                </a:r>
                <a:endParaRPr lang="cs-CZ" sz="12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1632"/>
        <c:crosses val="autoZero"/>
        <c:crossBetween val="between"/>
      </c:valAx>
      <c:valAx>
        <c:axId val="361323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i="0"/>
                  <a:t>Zůstatek</a:t>
                </a:r>
                <a:r>
                  <a:rPr lang="cs-CZ" sz="1200" b="1" i="0" baseline="0"/>
                  <a:t> FO</a:t>
                </a:r>
                <a:endParaRPr lang="cs-CZ" sz="1200" b="1" i="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361325096"/>
        <c:crosses val="max"/>
        <c:crossBetween val="between"/>
      </c:valAx>
      <c:catAx>
        <c:axId val="361325096"/>
        <c:scaling>
          <c:orientation val="minMax"/>
        </c:scaling>
        <c:delete val="1"/>
        <c:axPos val="b"/>
        <c:majorTickMark val="out"/>
        <c:minorTickMark val="none"/>
        <c:tickLblPos val="nextTo"/>
        <c:crossAx val="36132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cs-CZ" sz="1600" b="1"/>
              <a:t>Vývoj</a:t>
            </a:r>
            <a:r>
              <a:rPr lang="cs-CZ" sz="1600" b="1" baseline="0"/>
              <a:t> fondu oprav  - s řešením Domy sobě (příklad 2)</a:t>
            </a:r>
            <a:endParaRPr lang="cs-CZ" sz="16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areaChart>
        <c:grouping val="standard"/>
        <c:varyColors val="0"/>
        <c:ser>
          <c:idx val="2"/>
          <c:order val="0"/>
          <c:tx>
            <c:strRef>
              <c:f>'Příklad 2 - s řešením Domy sobě'!$B$46</c:f>
              <c:strCache>
                <c:ptCount val="1"/>
                <c:pt idx="0">
                  <c:v>Zůstatek FO</c:v>
                </c:pt>
              </c:strCache>
            </c:strRef>
          </c:tx>
          <c:spPr>
            <a:solidFill>
              <a:srgbClr val="14143F">
                <a:alpha val="30000"/>
              </a:srgbClr>
            </a:solidFill>
            <a:ln w="38100">
              <a:solidFill>
                <a:srgbClr val="14143F"/>
              </a:solidFill>
            </a:ln>
            <a:effectLst/>
          </c:spPr>
          <c:val>
            <c:numRef>
              <c:f>'Příklad 2 - s řešením Domy sobě'!$C$46:$AF$46</c:f>
              <c:numCache>
                <c:formatCode>#\ ##0\ "Kč"</c:formatCode>
                <c:ptCount val="30"/>
                <c:pt idx="0">
                  <c:v>2110000</c:v>
                </c:pt>
                <c:pt idx="1">
                  <c:v>646295</c:v>
                </c:pt>
                <c:pt idx="2">
                  <c:v>1080982</c:v>
                </c:pt>
                <c:pt idx="3">
                  <c:v>1519673</c:v>
                </c:pt>
                <c:pt idx="4">
                  <c:v>1962441</c:v>
                </c:pt>
                <c:pt idx="5">
                  <c:v>2409362</c:v>
                </c:pt>
                <c:pt idx="6">
                  <c:v>2860512</c:v>
                </c:pt>
                <c:pt idx="7">
                  <c:v>3315970</c:v>
                </c:pt>
                <c:pt idx="8">
                  <c:v>275815</c:v>
                </c:pt>
                <c:pt idx="9">
                  <c:v>740128</c:v>
                </c:pt>
                <c:pt idx="10">
                  <c:v>1208992</c:v>
                </c:pt>
                <c:pt idx="11">
                  <c:v>1682491</c:v>
                </c:pt>
                <c:pt idx="12">
                  <c:v>2160710</c:v>
                </c:pt>
                <c:pt idx="13">
                  <c:v>2643736</c:v>
                </c:pt>
                <c:pt idx="14">
                  <c:v>3131658</c:v>
                </c:pt>
                <c:pt idx="15">
                  <c:v>3624567</c:v>
                </c:pt>
                <c:pt idx="16">
                  <c:v>4122554</c:v>
                </c:pt>
                <c:pt idx="17">
                  <c:v>4270852.01</c:v>
                </c:pt>
                <c:pt idx="18">
                  <c:v>4779278.01</c:v>
                </c:pt>
                <c:pt idx="19">
                  <c:v>5293069.01</c:v>
                </c:pt>
                <c:pt idx="20">
                  <c:v>5812323.0099999998</c:v>
                </c:pt>
                <c:pt idx="21">
                  <c:v>6337141.0099999998</c:v>
                </c:pt>
                <c:pt idx="22">
                  <c:v>6867626.0099999998</c:v>
                </c:pt>
                <c:pt idx="23">
                  <c:v>7403882.0099999998</c:v>
                </c:pt>
                <c:pt idx="24">
                  <c:v>7946015.0099999998</c:v>
                </c:pt>
                <c:pt idx="25">
                  <c:v>8494133.0099999998</c:v>
                </c:pt>
                <c:pt idx="26">
                  <c:v>9048347.0099999998</c:v>
                </c:pt>
                <c:pt idx="27">
                  <c:v>9268347.0099999998</c:v>
                </c:pt>
                <c:pt idx="28">
                  <c:v>9488347.0099999998</c:v>
                </c:pt>
                <c:pt idx="29">
                  <c:v>9708347.0099999998</c:v>
                </c:pt>
              </c:numCache>
            </c:numRef>
          </c:val>
          <c:extLst>
            <c:ext xmlns:c16="http://schemas.microsoft.com/office/drawing/2014/chart" uri="{C3380CC4-5D6E-409C-BE32-E72D297353CC}">
              <c16:uniqueId val="{00000003-DD38-4C2E-BE56-CCEC4F463782}"/>
            </c:ext>
          </c:extLst>
        </c:ser>
        <c:dLbls>
          <c:showLegendKey val="0"/>
          <c:showVal val="0"/>
          <c:showCatName val="0"/>
          <c:showSerName val="0"/>
          <c:showPercent val="0"/>
          <c:showBubbleSize val="0"/>
        </c:dLbls>
        <c:axId val="361325096"/>
        <c:axId val="361323784"/>
      </c:areaChart>
      <c:barChart>
        <c:barDir val="col"/>
        <c:grouping val="clustered"/>
        <c:varyColors val="0"/>
        <c:ser>
          <c:idx val="0"/>
          <c:order val="1"/>
          <c:tx>
            <c:strRef>
              <c:f>'Příklad 2 - s řešením Domy sobě'!$B$30</c:f>
              <c:strCache>
                <c:ptCount val="1"/>
                <c:pt idx="0">
                  <c:v>Příjmy celkem</c:v>
                </c:pt>
              </c:strCache>
            </c:strRef>
          </c:tx>
          <c:spPr>
            <a:solidFill>
              <a:srgbClr val="44435F">
                <a:alpha val="50000"/>
              </a:srgbClr>
            </a:solidFill>
            <a:ln>
              <a:noFill/>
            </a:ln>
            <a:effectLst/>
          </c:spPr>
          <c:invertIfNegative val="0"/>
          <c:cat>
            <c:numRef>
              <c:f>'Příklad 2 - s řešením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2 - s řešením Domy sobě'!$C$30:$AF$30</c:f>
              <c:numCache>
                <c:formatCode>#\ ##0\ "Kč"</c:formatCode>
                <c:ptCount val="30"/>
                <c:pt idx="0">
                  <c:v>360000</c:v>
                </c:pt>
                <c:pt idx="1">
                  <c:v>720000</c:v>
                </c:pt>
                <c:pt idx="2">
                  <c:v>934687</c:v>
                </c:pt>
                <c:pt idx="3">
                  <c:v>938691</c:v>
                </c:pt>
                <c:pt idx="4">
                  <c:v>942768</c:v>
                </c:pt>
                <c:pt idx="5">
                  <c:v>946921</c:v>
                </c:pt>
                <c:pt idx="6">
                  <c:v>951150</c:v>
                </c:pt>
                <c:pt idx="7">
                  <c:v>955458</c:v>
                </c:pt>
                <c:pt idx="8">
                  <c:v>959845</c:v>
                </c:pt>
                <c:pt idx="9">
                  <c:v>964313</c:v>
                </c:pt>
                <c:pt idx="10">
                  <c:v>968864</c:v>
                </c:pt>
                <c:pt idx="11">
                  <c:v>973499</c:v>
                </c:pt>
                <c:pt idx="12">
                  <c:v>978219</c:v>
                </c:pt>
                <c:pt idx="13">
                  <c:v>983026</c:v>
                </c:pt>
                <c:pt idx="14">
                  <c:v>987922</c:v>
                </c:pt>
                <c:pt idx="15">
                  <c:v>992909</c:v>
                </c:pt>
                <c:pt idx="16">
                  <c:v>997987</c:v>
                </c:pt>
                <c:pt idx="17">
                  <c:v>1003159.01</c:v>
                </c:pt>
                <c:pt idx="18">
                  <c:v>1008426</c:v>
                </c:pt>
                <c:pt idx="19">
                  <c:v>1013791</c:v>
                </c:pt>
                <c:pt idx="20">
                  <c:v>1019254</c:v>
                </c:pt>
                <c:pt idx="21">
                  <c:v>1024818</c:v>
                </c:pt>
                <c:pt idx="22">
                  <c:v>1030485</c:v>
                </c:pt>
                <c:pt idx="23">
                  <c:v>1036256</c:v>
                </c:pt>
                <c:pt idx="24">
                  <c:v>1042133</c:v>
                </c:pt>
                <c:pt idx="25">
                  <c:v>1048118</c:v>
                </c:pt>
                <c:pt idx="26">
                  <c:v>1054214</c:v>
                </c:pt>
                <c:pt idx="27">
                  <c:v>720000</c:v>
                </c:pt>
                <c:pt idx="28">
                  <c:v>720000</c:v>
                </c:pt>
                <c:pt idx="29">
                  <c:v>720000</c:v>
                </c:pt>
              </c:numCache>
            </c:numRef>
          </c:val>
          <c:extLst>
            <c:ext xmlns:c16="http://schemas.microsoft.com/office/drawing/2014/chart" uri="{C3380CC4-5D6E-409C-BE32-E72D297353CC}">
              <c16:uniqueId val="{00000000-DD38-4C2E-BE56-CCEC4F463782}"/>
            </c:ext>
          </c:extLst>
        </c:ser>
        <c:ser>
          <c:idx val="1"/>
          <c:order val="2"/>
          <c:tx>
            <c:strRef>
              <c:f>'Příklad 2 - s řešením Domy sobě'!$B$41</c:f>
              <c:strCache>
                <c:ptCount val="1"/>
                <c:pt idx="0">
                  <c:v>Výdaje celkem</c:v>
                </c:pt>
              </c:strCache>
            </c:strRef>
          </c:tx>
          <c:spPr>
            <a:solidFill>
              <a:srgbClr val="FF4B45">
                <a:alpha val="50000"/>
              </a:srgbClr>
            </a:solidFill>
            <a:ln>
              <a:noFill/>
            </a:ln>
            <a:effectLst/>
          </c:spPr>
          <c:invertIfNegative val="0"/>
          <c:cat>
            <c:numRef>
              <c:f>'Příklad 2 - s řešením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2 - s řešením Domy sobě'!$C$41:$AF$41</c:f>
              <c:numCache>
                <c:formatCode>#\ ##0\ "Kč"</c:formatCode>
                <c:ptCount val="30"/>
                <c:pt idx="0">
                  <c:v>250000</c:v>
                </c:pt>
                <c:pt idx="1">
                  <c:v>2183705</c:v>
                </c:pt>
                <c:pt idx="2">
                  <c:v>500000</c:v>
                </c:pt>
                <c:pt idx="3">
                  <c:v>500000</c:v>
                </c:pt>
                <c:pt idx="4">
                  <c:v>500000</c:v>
                </c:pt>
                <c:pt idx="5">
                  <c:v>500000</c:v>
                </c:pt>
                <c:pt idx="6">
                  <c:v>500000</c:v>
                </c:pt>
                <c:pt idx="7">
                  <c:v>500000</c:v>
                </c:pt>
                <c:pt idx="8">
                  <c:v>4000000</c:v>
                </c:pt>
                <c:pt idx="9">
                  <c:v>500000</c:v>
                </c:pt>
                <c:pt idx="10">
                  <c:v>500000</c:v>
                </c:pt>
                <c:pt idx="11">
                  <c:v>500000</c:v>
                </c:pt>
                <c:pt idx="12">
                  <c:v>500000</c:v>
                </c:pt>
                <c:pt idx="13">
                  <c:v>500000</c:v>
                </c:pt>
                <c:pt idx="14">
                  <c:v>500000</c:v>
                </c:pt>
                <c:pt idx="15">
                  <c:v>500000</c:v>
                </c:pt>
                <c:pt idx="16">
                  <c:v>500000</c:v>
                </c:pt>
                <c:pt idx="17">
                  <c:v>854861</c:v>
                </c:pt>
                <c:pt idx="18">
                  <c:v>500000</c:v>
                </c:pt>
                <c:pt idx="19">
                  <c:v>500000</c:v>
                </c:pt>
                <c:pt idx="20">
                  <c:v>500000</c:v>
                </c:pt>
                <c:pt idx="21">
                  <c:v>500000</c:v>
                </c:pt>
                <c:pt idx="22">
                  <c:v>500000</c:v>
                </c:pt>
                <c:pt idx="23">
                  <c:v>500000</c:v>
                </c:pt>
                <c:pt idx="24">
                  <c:v>500000</c:v>
                </c:pt>
                <c:pt idx="25">
                  <c:v>500000</c:v>
                </c:pt>
                <c:pt idx="26">
                  <c:v>500000</c:v>
                </c:pt>
                <c:pt idx="27">
                  <c:v>500000</c:v>
                </c:pt>
                <c:pt idx="28">
                  <c:v>500000</c:v>
                </c:pt>
                <c:pt idx="29">
                  <c:v>500000</c:v>
                </c:pt>
              </c:numCache>
            </c:numRef>
          </c:val>
          <c:extLst>
            <c:ext xmlns:c16="http://schemas.microsoft.com/office/drawing/2014/chart" uri="{C3380CC4-5D6E-409C-BE32-E72D297353CC}">
              <c16:uniqueId val="{00000001-DD38-4C2E-BE56-CCEC4F463782}"/>
            </c:ext>
          </c:extLst>
        </c:ser>
        <c:dLbls>
          <c:showLegendKey val="0"/>
          <c:showVal val="0"/>
          <c:showCatName val="0"/>
          <c:showSerName val="0"/>
          <c:showPercent val="0"/>
          <c:showBubbleSize val="0"/>
        </c:dLbls>
        <c:gapWidth val="219"/>
        <c:overlap val="-27"/>
        <c:axId val="557311632"/>
        <c:axId val="557312288"/>
      </c:barChart>
      <c:catAx>
        <c:axId val="55731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2288"/>
        <c:crosses val="autoZero"/>
        <c:auto val="1"/>
        <c:lblAlgn val="ctr"/>
        <c:lblOffset val="100"/>
        <c:noMultiLvlLbl val="0"/>
      </c:catAx>
      <c:valAx>
        <c:axId val="55731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a:t>Příjmy</a:t>
                </a:r>
                <a:r>
                  <a:rPr lang="cs-CZ" sz="1200" b="1" baseline="0"/>
                  <a:t> vs. Výdaje</a:t>
                </a:r>
                <a:endParaRPr lang="cs-CZ" sz="12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1632"/>
        <c:crosses val="autoZero"/>
        <c:crossBetween val="between"/>
      </c:valAx>
      <c:valAx>
        <c:axId val="3613237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i="0"/>
                  <a:t>Zůstatek</a:t>
                </a:r>
                <a:r>
                  <a:rPr lang="cs-CZ" sz="1200" b="1" i="0" baseline="0"/>
                  <a:t> FO</a:t>
                </a:r>
                <a:endParaRPr lang="cs-CZ" sz="1200" b="1" i="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361325096"/>
        <c:crosses val="max"/>
        <c:crossBetween val="between"/>
      </c:valAx>
      <c:catAx>
        <c:axId val="361325096"/>
        <c:scaling>
          <c:orientation val="minMax"/>
        </c:scaling>
        <c:delete val="1"/>
        <c:axPos val="b"/>
        <c:majorTickMark val="out"/>
        <c:minorTickMark val="none"/>
        <c:tickLblPos val="nextTo"/>
        <c:crossAx val="36132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cs-CZ" sz="1600" b="1"/>
              <a:t>Vývoj</a:t>
            </a:r>
            <a:r>
              <a:rPr lang="cs-CZ" sz="1600" b="1" baseline="0"/>
              <a:t> fondu oprav  - bez Domy sobě (příklad 1)</a:t>
            </a:r>
            <a:endParaRPr lang="cs-CZ" sz="16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areaChart>
        <c:grouping val="standard"/>
        <c:varyColors val="0"/>
        <c:ser>
          <c:idx val="2"/>
          <c:order val="0"/>
          <c:tx>
            <c:strRef>
              <c:f>'Příklad 1) - Bez Domy sobě'!$B$46</c:f>
              <c:strCache>
                <c:ptCount val="1"/>
                <c:pt idx="0">
                  <c:v>Zůstatek FO</c:v>
                </c:pt>
              </c:strCache>
            </c:strRef>
          </c:tx>
          <c:spPr>
            <a:solidFill>
              <a:srgbClr val="14143F">
                <a:alpha val="30000"/>
              </a:srgbClr>
            </a:solidFill>
            <a:ln w="38100">
              <a:solidFill>
                <a:srgbClr val="14143F"/>
              </a:solidFill>
            </a:ln>
            <a:effectLst/>
          </c:spPr>
          <c:val>
            <c:numRef>
              <c:f>'Příklad 1) - Bez Domy sobě'!$C$46:$AF$46</c:f>
              <c:numCache>
                <c:formatCode>#\ ##0\ "Kč"</c:formatCode>
                <c:ptCount val="30"/>
                <c:pt idx="0">
                  <c:v>2110000</c:v>
                </c:pt>
                <c:pt idx="1">
                  <c:v>2330000</c:v>
                </c:pt>
                <c:pt idx="2">
                  <c:v>2550000</c:v>
                </c:pt>
                <c:pt idx="3">
                  <c:v>2770000</c:v>
                </c:pt>
                <c:pt idx="4">
                  <c:v>2990000</c:v>
                </c:pt>
                <c:pt idx="5">
                  <c:v>3210000</c:v>
                </c:pt>
                <c:pt idx="6">
                  <c:v>3430000</c:v>
                </c:pt>
                <c:pt idx="7">
                  <c:v>150000</c:v>
                </c:pt>
                <c:pt idx="8">
                  <c:v>370000</c:v>
                </c:pt>
                <c:pt idx="9">
                  <c:v>590000</c:v>
                </c:pt>
                <c:pt idx="10">
                  <c:v>810000</c:v>
                </c:pt>
                <c:pt idx="11">
                  <c:v>1030000</c:v>
                </c:pt>
                <c:pt idx="12">
                  <c:v>1250000</c:v>
                </c:pt>
                <c:pt idx="13">
                  <c:v>1470000</c:v>
                </c:pt>
                <c:pt idx="14">
                  <c:v>1690000</c:v>
                </c:pt>
                <c:pt idx="15">
                  <c:v>1910000</c:v>
                </c:pt>
                <c:pt idx="16">
                  <c:v>2130000</c:v>
                </c:pt>
                <c:pt idx="17">
                  <c:v>2350000</c:v>
                </c:pt>
                <c:pt idx="18">
                  <c:v>2570000</c:v>
                </c:pt>
                <c:pt idx="19">
                  <c:v>2790000</c:v>
                </c:pt>
                <c:pt idx="20">
                  <c:v>3010000</c:v>
                </c:pt>
                <c:pt idx="21">
                  <c:v>3230000</c:v>
                </c:pt>
                <c:pt idx="22">
                  <c:v>3450000</c:v>
                </c:pt>
                <c:pt idx="23">
                  <c:v>3670000</c:v>
                </c:pt>
                <c:pt idx="24">
                  <c:v>3890000</c:v>
                </c:pt>
                <c:pt idx="25">
                  <c:v>4110000</c:v>
                </c:pt>
                <c:pt idx="26">
                  <c:v>4330000</c:v>
                </c:pt>
                <c:pt idx="27">
                  <c:v>4550000</c:v>
                </c:pt>
                <c:pt idx="28">
                  <c:v>4770000</c:v>
                </c:pt>
                <c:pt idx="29">
                  <c:v>4990000</c:v>
                </c:pt>
              </c:numCache>
            </c:numRef>
          </c:val>
          <c:extLst>
            <c:ext xmlns:c16="http://schemas.microsoft.com/office/drawing/2014/chart" uri="{C3380CC4-5D6E-409C-BE32-E72D297353CC}">
              <c16:uniqueId val="{00000000-57E6-498D-A65C-102D7B4F907E}"/>
            </c:ext>
          </c:extLst>
        </c:ser>
        <c:dLbls>
          <c:showLegendKey val="0"/>
          <c:showVal val="0"/>
          <c:showCatName val="0"/>
          <c:showSerName val="0"/>
          <c:showPercent val="0"/>
          <c:showBubbleSize val="0"/>
        </c:dLbls>
        <c:axId val="361325096"/>
        <c:axId val="361323784"/>
      </c:areaChart>
      <c:barChart>
        <c:barDir val="col"/>
        <c:grouping val="clustered"/>
        <c:varyColors val="0"/>
        <c:ser>
          <c:idx val="0"/>
          <c:order val="1"/>
          <c:tx>
            <c:strRef>
              <c:f>'Příklad 1) - Bez Domy sobě'!$B$30</c:f>
              <c:strCache>
                <c:ptCount val="1"/>
                <c:pt idx="0">
                  <c:v>Příjmy celkem</c:v>
                </c:pt>
              </c:strCache>
            </c:strRef>
          </c:tx>
          <c:spPr>
            <a:solidFill>
              <a:srgbClr val="44435F">
                <a:alpha val="50000"/>
              </a:srgbClr>
            </a:solidFill>
            <a:ln>
              <a:noFill/>
            </a:ln>
            <a:effectLst/>
          </c:spPr>
          <c:invertIfNegative val="0"/>
          <c:cat>
            <c:numRef>
              <c:f>'Příklad 1) - Bez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1) - Bez Domy sobě'!$C$30:$AF$30</c:f>
              <c:numCache>
                <c:formatCode>#\ ##0\ "Kč"</c:formatCode>
                <c:ptCount val="30"/>
                <c:pt idx="0">
                  <c:v>360000</c:v>
                </c:pt>
                <c:pt idx="1">
                  <c:v>720000</c:v>
                </c:pt>
                <c:pt idx="2">
                  <c:v>720000</c:v>
                </c:pt>
                <c:pt idx="3">
                  <c:v>720000</c:v>
                </c:pt>
                <c:pt idx="4">
                  <c:v>720000</c:v>
                </c:pt>
                <c:pt idx="5">
                  <c:v>720000</c:v>
                </c:pt>
                <c:pt idx="6">
                  <c:v>720000</c:v>
                </c:pt>
                <c:pt idx="7">
                  <c:v>720000</c:v>
                </c:pt>
                <c:pt idx="8">
                  <c:v>720000</c:v>
                </c:pt>
                <c:pt idx="9">
                  <c:v>720000</c:v>
                </c:pt>
                <c:pt idx="10">
                  <c:v>720000</c:v>
                </c:pt>
                <c:pt idx="11">
                  <c:v>720000</c:v>
                </c:pt>
                <c:pt idx="12">
                  <c:v>720000</c:v>
                </c:pt>
                <c:pt idx="13">
                  <c:v>720000</c:v>
                </c:pt>
                <c:pt idx="14">
                  <c:v>720000</c:v>
                </c:pt>
                <c:pt idx="15">
                  <c:v>720000</c:v>
                </c:pt>
                <c:pt idx="16">
                  <c:v>720000</c:v>
                </c:pt>
                <c:pt idx="17">
                  <c:v>720000</c:v>
                </c:pt>
                <c:pt idx="18">
                  <c:v>720000</c:v>
                </c:pt>
                <c:pt idx="19">
                  <c:v>720000</c:v>
                </c:pt>
                <c:pt idx="20">
                  <c:v>720000</c:v>
                </c:pt>
                <c:pt idx="21">
                  <c:v>720000</c:v>
                </c:pt>
                <c:pt idx="22">
                  <c:v>720000</c:v>
                </c:pt>
                <c:pt idx="23">
                  <c:v>720000</c:v>
                </c:pt>
                <c:pt idx="24">
                  <c:v>720000</c:v>
                </c:pt>
                <c:pt idx="25">
                  <c:v>720000</c:v>
                </c:pt>
                <c:pt idx="26">
                  <c:v>720000</c:v>
                </c:pt>
                <c:pt idx="27">
                  <c:v>720000</c:v>
                </c:pt>
                <c:pt idx="28">
                  <c:v>720000</c:v>
                </c:pt>
                <c:pt idx="29">
                  <c:v>720000</c:v>
                </c:pt>
              </c:numCache>
            </c:numRef>
          </c:val>
          <c:extLst>
            <c:ext xmlns:c16="http://schemas.microsoft.com/office/drawing/2014/chart" uri="{C3380CC4-5D6E-409C-BE32-E72D297353CC}">
              <c16:uniqueId val="{00000001-57E6-498D-A65C-102D7B4F907E}"/>
            </c:ext>
          </c:extLst>
        </c:ser>
        <c:ser>
          <c:idx val="1"/>
          <c:order val="2"/>
          <c:tx>
            <c:strRef>
              <c:f>'Příklad 1) - Bez Domy sobě'!$B$41</c:f>
              <c:strCache>
                <c:ptCount val="1"/>
                <c:pt idx="0">
                  <c:v>Výdaje celkem</c:v>
                </c:pt>
              </c:strCache>
            </c:strRef>
          </c:tx>
          <c:spPr>
            <a:solidFill>
              <a:srgbClr val="FF4B45">
                <a:alpha val="50000"/>
              </a:srgbClr>
            </a:solidFill>
            <a:ln>
              <a:noFill/>
            </a:ln>
            <a:effectLst/>
          </c:spPr>
          <c:invertIfNegative val="0"/>
          <c:cat>
            <c:numRef>
              <c:f>'Příklad 1) - Bez Domy sobě'!$C$44:$AF$44</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'Příklad 1) - Bez Domy sobě'!$C$41:$AF$41</c:f>
              <c:numCache>
                <c:formatCode>#\ ##0\ "Kč"</c:formatCode>
                <c:ptCount val="30"/>
                <c:pt idx="0">
                  <c:v>250000</c:v>
                </c:pt>
                <c:pt idx="1">
                  <c:v>500000</c:v>
                </c:pt>
                <c:pt idx="2">
                  <c:v>500000</c:v>
                </c:pt>
                <c:pt idx="3">
                  <c:v>500000</c:v>
                </c:pt>
                <c:pt idx="4">
                  <c:v>500000</c:v>
                </c:pt>
                <c:pt idx="5">
                  <c:v>500000</c:v>
                </c:pt>
                <c:pt idx="6">
                  <c:v>500000</c:v>
                </c:pt>
                <c:pt idx="7">
                  <c:v>4000000</c:v>
                </c:pt>
                <c:pt idx="8">
                  <c:v>500000</c:v>
                </c:pt>
                <c:pt idx="9">
                  <c:v>500000</c:v>
                </c:pt>
                <c:pt idx="10">
                  <c:v>500000</c:v>
                </c:pt>
                <c:pt idx="11">
                  <c:v>500000</c:v>
                </c:pt>
                <c:pt idx="12">
                  <c:v>500000</c:v>
                </c:pt>
                <c:pt idx="13">
                  <c:v>500000</c:v>
                </c:pt>
                <c:pt idx="14">
                  <c:v>500000</c:v>
                </c:pt>
                <c:pt idx="15">
                  <c:v>500000</c:v>
                </c:pt>
                <c:pt idx="16">
                  <c:v>500000</c:v>
                </c:pt>
                <c:pt idx="17">
                  <c:v>500000</c:v>
                </c:pt>
                <c:pt idx="18">
                  <c:v>500000</c:v>
                </c:pt>
                <c:pt idx="19">
                  <c:v>500000</c:v>
                </c:pt>
                <c:pt idx="20">
                  <c:v>500000</c:v>
                </c:pt>
                <c:pt idx="21">
                  <c:v>500000</c:v>
                </c:pt>
                <c:pt idx="22">
                  <c:v>500000</c:v>
                </c:pt>
                <c:pt idx="23">
                  <c:v>500000</c:v>
                </c:pt>
                <c:pt idx="24">
                  <c:v>500000</c:v>
                </c:pt>
                <c:pt idx="25">
                  <c:v>500000</c:v>
                </c:pt>
                <c:pt idx="26">
                  <c:v>500000</c:v>
                </c:pt>
                <c:pt idx="27">
                  <c:v>500000</c:v>
                </c:pt>
                <c:pt idx="28">
                  <c:v>500000</c:v>
                </c:pt>
                <c:pt idx="29">
                  <c:v>500000</c:v>
                </c:pt>
              </c:numCache>
            </c:numRef>
          </c:val>
          <c:extLst>
            <c:ext xmlns:c16="http://schemas.microsoft.com/office/drawing/2014/chart" uri="{C3380CC4-5D6E-409C-BE32-E72D297353CC}">
              <c16:uniqueId val="{00000002-57E6-498D-A65C-102D7B4F907E}"/>
            </c:ext>
          </c:extLst>
        </c:ser>
        <c:dLbls>
          <c:showLegendKey val="0"/>
          <c:showVal val="0"/>
          <c:showCatName val="0"/>
          <c:showSerName val="0"/>
          <c:showPercent val="0"/>
          <c:showBubbleSize val="0"/>
        </c:dLbls>
        <c:gapWidth val="219"/>
        <c:overlap val="-27"/>
        <c:axId val="557311632"/>
        <c:axId val="557312288"/>
      </c:barChart>
      <c:catAx>
        <c:axId val="55731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2288"/>
        <c:crosses val="autoZero"/>
        <c:auto val="1"/>
        <c:lblAlgn val="ctr"/>
        <c:lblOffset val="100"/>
        <c:noMultiLvlLbl val="0"/>
      </c:catAx>
      <c:valAx>
        <c:axId val="557312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a:t>Příjmy</a:t>
                </a:r>
                <a:r>
                  <a:rPr lang="cs-CZ" sz="1200" b="1" baseline="0"/>
                  <a:t> vs. Výdaje</a:t>
                </a:r>
                <a:endParaRPr lang="cs-CZ" sz="12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557311632"/>
        <c:crosses val="autoZero"/>
        <c:crossBetween val="between"/>
      </c:valAx>
      <c:valAx>
        <c:axId val="361323784"/>
        <c:scaling>
          <c:orientation val="minMax"/>
          <c:max val="12000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1200" b="1" i="0"/>
                  <a:t>Zůstatek</a:t>
                </a:r>
                <a:r>
                  <a:rPr lang="cs-CZ" sz="1200" b="1" i="0" baseline="0"/>
                  <a:t> FO</a:t>
                </a:r>
                <a:endParaRPr lang="cs-CZ" sz="1200" b="1" i="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 &quot;Kč&quot;" sourceLinked="0"/>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cs-CZ"/>
          </a:p>
        </c:txPr>
        <c:crossAx val="361325096"/>
        <c:crosses val="max"/>
        <c:crossBetween val="between"/>
      </c:valAx>
      <c:catAx>
        <c:axId val="361325096"/>
        <c:scaling>
          <c:orientation val="minMax"/>
        </c:scaling>
        <c:delete val="1"/>
        <c:axPos val="b"/>
        <c:majorTickMark val="out"/>
        <c:minorTickMark val="none"/>
        <c:tickLblPos val="nextTo"/>
        <c:crossAx val="361323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12</xdr:col>
      <xdr:colOff>285750</xdr:colOff>
      <xdr:row>5</xdr:row>
      <xdr:rowOff>47625</xdr:rowOff>
    </xdr:from>
    <xdr:to>
      <xdr:col>15</xdr:col>
      <xdr:colOff>504825</xdr:colOff>
      <xdr:row>8</xdr:row>
      <xdr:rowOff>123825</xdr:rowOff>
    </xdr:to>
    <xdr:pic>
      <xdr:nvPicPr>
        <xdr:cNvPr id="5" name="Obrázek 4">
          <a:extLst>
            <a:ext uri="{FF2B5EF4-FFF2-40B4-BE49-F238E27FC236}">
              <a16:creationId xmlns:a16="http://schemas.microsoft.com/office/drawing/2014/main" id="{5808F380-8D32-4CE9-95E5-D1FA945DF11F}"/>
            </a:ext>
          </a:extLst>
        </xdr:cNvPr>
        <xdr:cNvPicPr>
          <a:picLocks noChangeAspect="1"/>
        </xdr:cNvPicPr>
      </xdr:nvPicPr>
      <xdr:blipFill rotWithShape="1">
        <a:blip xmlns:r="http://schemas.openxmlformats.org/officeDocument/2006/relationships" r:embed="rId1"/>
        <a:srcRect l="7336" t="12109" r="6950" b="17365"/>
        <a:stretch/>
      </xdr:blipFill>
      <xdr:spPr>
        <a:xfrm>
          <a:off x="7600950" y="1362075"/>
          <a:ext cx="2114550" cy="647700"/>
        </a:xfrm>
        <a:prstGeom prst="rect">
          <a:avLst/>
        </a:prstGeom>
      </xdr:spPr>
    </xdr:pic>
    <xdr:clientData/>
  </xdr:twoCellAnchor>
  <xdr:twoCellAnchor editAs="oneCell">
    <xdr:from>
      <xdr:col>13</xdr:col>
      <xdr:colOff>76201</xdr:colOff>
      <xdr:row>8</xdr:row>
      <xdr:rowOff>105013</xdr:rowOff>
    </xdr:from>
    <xdr:to>
      <xdr:col>24</xdr:col>
      <xdr:colOff>561976</xdr:colOff>
      <xdr:row>27</xdr:row>
      <xdr:rowOff>1847</xdr:rowOff>
    </xdr:to>
    <xdr:pic>
      <xdr:nvPicPr>
        <xdr:cNvPr id="6" name="Obrázek 5">
          <a:extLst>
            <a:ext uri="{FF2B5EF4-FFF2-40B4-BE49-F238E27FC236}">
              <a16:creationId xmlns:a16="http://schemas.microsoft.com/office/drawing/2014/main" id="{DAEF2914-E6FA-4B00-BEB3-31F17C0D9599}"/>
            </a:ext>
          </a:extLst>
        </xdr:cNvPr>
        <xdr:cNvPicPr>
          <a:picLocks noChangeAspect="1"/>
        </xdr:cNvPicPr>
      </xdr:nvPicPr>
      <xdr:blipFill>
        <a:blip xmlns:r="http://schemas.openxmlformats.org/officeDocument/2006/relationships" r:embed="rId2"/>
        <a:stretch>
          <a:fillRect/>
        </a:stretch>
      </xdr:blipFill>
      <xdr:spPr>
        <a:xfrm>
          <a:off x="7715251" y="1990963"/>
          <a:ext cx="7543800" cy="3516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590549</xdr:colOff>
      <xdr:row>48</xdr:row>
      <xdr:rowOff>166686</xdr:rowOff>
    </xdr:from>
    <xdr:to>
      <xdr:col>10</xdr:col>
      <xdr:colOff>600075</xdr:colOff>
      <xdr:row>76</xdr:row>
      <xdr:rowOff>38100</xdr:rowOff>
    </xdr:to>
    <xdr:graphicFrame macro="">
      <xdr:nvGraphicFramePr>
        <xdr:cNvPr id="2" name="Graf 1">
          <a:extLst>
            <a:ext uri="{FF2B5EF4-FFF2-40B4-BE49-F238E27FC236}">
              <a16:creationId xmlns:a16="http://schemas.microsoft.com/office/drawing/2014/main" id="{67D517F7-3767-4849-B2D3-BEFDF019D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590549</xdr:colOff>
      <xdr:row>48</xdr:row>
      <xdr:rowOff>166686</xdr:rowOff>
    </xdr:from>
    <xdr:to>
      <xdr:col>10</xdr:col>
      <xdr:colOff>600075</xdr:colOff>
      <xdr:row>76</xdr:row>
      <xdr:rowOff>38100</xdr:rowOff>
    </xdr:to>
    <xdr:graphicFrame macro="">
      <xdr:nvGraphicFramePr>
        <xdr:cNvPr id="2" name="Graf 1">
          <a:extLst>
            <a:ext uri="{FF2B5EF4-FFF2-40B4-BE49-F238E27FC236}">
              <a16:creationId xmlns:a16="http://schemas.microsoft.com/office/drawing/2014/main" id="{4A2FAA3B-5CEA-4D8D-AD7F-141141487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31751</xdr:colOff>
      <xdr:row>48</xdr:row>
      <xdr:rowOff>169334</xdr:rowOff>
    </xdr:from>
    <xdr:to>
      <xdr:col>21</xdr:col>
      <xdr:colOff>379944</xdr:colOff>
      <xdr:row>76</xdr:row>
      <xdr:rowOff>40748</xdr:rowOff>
    </xdr:to>
    <xdr:graphicFrame macro="">
      <xdr:nvGraphicFramePr>
        <xdr:cNvPr id="3" name="Graf 2">
          <a:extLst>
            <a:ext uri="{FF2B5EF4-FFF2-40B4-BE49-F238E27FC236}">
              <a16:creationId xmlns:a16="http://schemas.microsoft.com/office/drawing/2014/main" id="{07E85C03-52C1-4E7D-867F-176DB4500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1035049</xdr:colOff>
      <xdr:row>48</xdr:row>
      <xdr:rowOff>156102</xdr:rowOff>
    </xdr:from>
    <xdr:to>
      <xdr:col>21</xdr:col>
      <xdr:colOff>335492</xdr:colOff>
      <xdr:row>76</xdr:row>
      <xdr:rowOff>27516</xdr:rowOff>
    </xdr:to>
    <xdr:graphicFrame macro="">
      <xdr:nvGraphicFramePr>
        <xdr:cNvPr id="3" name="Graf 2">
          <a:extLst>
            <a:ext uri="{FF2B5EF4-FFF2-40B4-BE49-F238E27FC236}">
              <a16:creationId xmlns:a16="http://schemas.microsoft.com/office/drawing/2014/main" id="{CD1D8531-2A3F-4BF2-97A5-856965B80F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603285</xdr:colOff>
      <xdr:row>48</xdr:row>
      <xdr:rowOff>169333</xdr:rowOff>
    </xdr:from>
    <xdr:to>
      <xdr:col>10</xdr:col>
      <xdr:colOff>612811</xdr:colOff>
      <xdr:row>76</xdr:row>
      <xdr:rowOff>40747</xdr:rowOff>
    </xdr:to>
    <xdr:graphicFrame macro="">
      <xdr:nvGraphicFramePr>
        <xdr:cNvPr id="4" name="Graf 3">
          <a:extLst>
            <a:ext uri="{FF2B5EF4-FFF2-40B4-BE49-F238E27FC236}">
              <a16:creationId xmlns:a16="http://schemas.microsoft.com/office/drawing/2014/main" id="{224E6C84-296A-4C33-86A4-7EDEB72FB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mysobe.cz/" TargetMode="External"/><Relationship Id="rId1" Type="http://schemas.openxmlformats.org/officeDocument/2006/relationships/hyperlink" Target="mailto:info@domysobe.cz"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ED11C-990D-453C-9C21-4ABD5E45B2C8}">
  <dimension ref="B2:U41"/>
  <sheetViews>
    <sheetView showGridLines="0" tabSelected="1" workbookViewId="0"/>
  </sheetViews>
  <sheetFormatPr defaultRowHeight="15" x14ac:dyDescent="0.25"/>
  <cols>
    <col min="13" max="13" width="4.85546875" customWidth="1"/>
    <col min="15" max="15" width="14.42578125" bestFit="1" customWidth="1"/>
  </cols>
  <sheetData>
    <row r="2" spans="2:14" x14ac:dyDescent="0.25">
      <c r="I2" s="18"/>
      <c r="M2" s="77"/>
    </row>
    <row r="3" spans="2:14" ht="31.5" x14ac:dyDescent="0.5">
      <c r="B3" s="70" t="s">
        <v>47</v>
      </c>
    </row>
    <row r="4" spans="2:14" ht="15.75" thickBot="1" x14ac:dyDescent="0.3"/>
    <row r="5" spans="2:14" ht="26.25" customHeight="1" x14ac:dyDescent="0.4">
      <c r="B5" s="93" t="s">
        <v>59</v>
      </c>
      <c r="C5" s="94"/>
      <c r="D5" s="94"/>
      <c r="E5" s="94"/>
      <c r="F5" s="94"/>
      <c r="G5" s="94"/>
      <c r="H5" s="94"/>
      <c r="I5" s="94"/>
      <c r="J5" s="94"/>
      <c r="K5" s="94"/>
      <c r="L5" s="95"/>
      <c r="N5" s="71" t="s">
        <v>48</v>
      </c>
    </row>
    <row r="6" spans="2:14" x14ac:dyDescent="0.25">
      <c r="B6" s="96"/>
      <c r="C6" s="97"/>
      <c r="D6" s="97"/>
      <c r="E6" s="97"/>
      <c r="F6" s="97"/>
      <c r="G6" s="97"/>
      <c r="H6" s="97"/>
      <c r="I6" s="97"/>
      <c r="J6" s="97"/>
      <c r="K6" s="97"/>
      <c r="L6" s="98"/>
    </row>
    <row r="7" spans="2:14" x14ac:dyDescent="0.25">
      <c r="B7" s="96"/>
      <c r="C7" s="97"/>
      <c r="D7" s="97"/>
      <c r="E7" s="97"/>
      <c r="F7" s="97"/>
      <c r="G7" s="97"/>
      <c r="H7" s="97"/>
      <c r="I7" s="97"/>
      <c r="J7" s="97"/>
      <c r="K7" s="97"/>
      <c r="L7" s="98"/>
    </row>
    <row r="8" spans="2:14" x14ac:dyDescent="0.25">
      <c r="B8" s="96"/>
      <c r="C8" s="97"/>
      <c r="D8" s="97"/>
      <c r="E8" s="97"/>
      <c r="F8" s="97"/>
      <c r="G8" s="97"/>
      <c r="H8" s="97"/>
      <c r="I8" s="97"/>
      <c r="J8" s="97"/>
      <c r="K8" s="97"/>
      <c r="L8" s="98"/>
    </row>
    <row r="9" spans="2:14" x14ac:dyDescent="0.25">
      <c r="B9" s="96"/>
      <c r="C9" s="97"/>
      <c r="D9" s="97"/>
      <c r="E9" s="97"/>
      <c r="F9" s="97"/>
      <c r="G9" s="97"/>
      <c r="H9" s="97"/>
      <c r="I9" s="97"/>
      <c r="J9" s="97"/>
      <c r="K9" s="97"/>
      <c r="L9" s="98"/>
    </row>
    <row r="10" spans="2:14" x14ac:dyDescent="0.25">
      <c r="B10" s="96"/>
      <c r="C10" s="97"/>
      <c r="D10" s="97"/>
      <c r="E10" s="97"/>
      <c r="F10" s="97"/>
      <c r="G10" s="97"/>
      <c r="H10" s="97"/>
      <c r="I10" s="97"/>
      <c r="J10" s="97"/>
      <c r="K10" s="97"/>
      <c r="L10" s="98"/>
    </row>
    <row r="11" spans="2:14" x14ac:dyDescent="0.25">
      <c r="B11" s="96"/>
      <c r="C11" s="97"/>
      <c r="D11" s="97"/>
      <c r="E11" s="97"/>
      <c r="F11" s="97"/>
      <c r="G11" s="97"/>
      <c r="H11" s="97"/>
      <c r="I11" s="97"/>
      <c r="J11" s="97"/>
      <c r="K11" s="97"/>
      <c r="L11" s="98"/>
    </row>
    <row r="12" spans="2:14" x14ac:dyDescent="0.25">
      <c r="B12" s="96"/>
      <c r="C12" s="97"/>
      <c r="D12" s="97"/>
      <c r="E12" s="97"/>
      <c r="F12" s="97"/>
      <c r="G12" s="97"/>
      <c r="H12" s="97"/>
      <c r="I12" s="97"/>
      <c r="J12" s="97"/>
      <c r="K12" s="97"/>
      <c r="L12" s="98"/>
    </row>
    <row r="13" spans="2:14" x14ac:dyDescent="0.25">
      <c r="B13" s="96"/>
      <c r="C13" s="97"/>
      <c r="D13" s="97"/>
      <c r="E13" s="97"/>
      <c r="F13" s="97"/>
      <c r="G13" s="97"/>
      <c r="H13" s="97"/>
      <c r="I13" s="97"/>
      <c r="J13" s="97"/>
      <c r="K13" s="97"/>
      <c r="L13" s="98"/>
    </row>
    <row r="14" spans="2:14" x14ac:dyDescent="0.25">
      <c r="B14" s="96"/>
      <c r="C14" s="97"/>
      <c r="D14" s="97"/>
      <c r="E14" s="97"/>
      <c r="F14" s="97"/>
      <c r="G14" s="97"/>
      <c r="H14" s="97"/>
      <c r="I14" s="97"/>
      <c r="J14" s="97"/>
      <c r="K14" s="97"/>
      <c r="L14" s="98"/>
    </row>
    <row r="15" spans="2:14" x14ac:dyDescent="0.25">
      <c r="B15" s="96"/>
      <c r="C15" s="97"/>
      <c r="D15" s="97"/>
      <c r="E15" s="97"/>
      <c r="F15" s="97"/>
      <c r="G15" s="97"/>
      <c r="H15" s="97"/>
      <c r="I15" s="97"/>
      <c r="J15" s="97"/>
      <c r="K15" s="97"/>
      <c r="L15" s="98"/>
    </row>
    <row r="16" spans="2:14" x14ac:dyDescent="0.25">
      <c r="B16" s="96"/>
      <c r="C16" s="97"/>
      <c r="D16" s="97"/>
      <c r="E16" s="97"/>
      <c r="F16" s="97"/>
      <c r="G16" s="97"/>
      <c r="H16" s="97"/>
      <c r="I16" s="97"/>
      <c r="J16" s="97"/>
      <c r="K16" s="97"/>
      <c r="L16" s="98"/>
    </row>
    <row r="17" spans="2:21" x14ac:dyDescent="0.25">
      <c r="B17" s="96"/>
      <c r="C17" s="97"/>
      <c r="D17" s="97"/>
      <c r="E17" s="97"/>
      <c r="F17" s="97"/>
      <c r="G17" s="97"/>
      <c r="H17" s="97"/>
      <c r="I17" s="97"/>
      <c r="J17" s="97"/>
      <c r="K17" s="97"/>
      <c r="L17" s="98"/>
    </row>
    <row r="18" spans="2:21" x14ac:dyDescent="0.25">
      <c r="B18" s="96"/>
      <c r="C18" s="97"/>
      <c r="D18" s="97"/>
      <c r="E18" s="97"/>
      <c r="F18" s="97"/>
      <c r="G18" s="97"/>
      <c r="H18" s="97"/>
      <c r="I18" s="97"/>
      <c r="J18" s="97"/>
      <c r="K18" s="97"/>
      <c r="L18" s="98"/>
    </row>
    <row r="19" spans="2:21" x14ac:dyDescent="0.25">
      <c r="B19" s="96"/>
      <c r="C19" s="97"/>
      <c r="D19" s="97"/>
      <c r="E19" s="97"/>
      <c r="F19" s="97"/>
      <c r="G19" s="97"/>
      <c r="H19" s="97"/>
      <c r="I19" s="97"/>
      <c r="J19" s="97"/>
      <c r="K19" s="97"/>
      <c r="L19" s="98"/>
    </row>
    <row r="20" spans="2:21" x14ac:dyDescent="0.25">
      <c r="B20" s="96"/>
      <c r="C20" s="97"/>
      <c r="D20" s="97"/>
      <c r="E20" s="97"/>
      <c r="F20" s="97"/>
      <c r="G20" s="97"/>
      <c r="H20" s="97"/>
      <c r="I20" s="97"/>
      <c r="J20" s="97"/>
      <c r="K20" s="97"/>
      <c r="L20" s="98"/>
    </row>
    <row r="21" spans="2:21" x14ac:dyDescent="0.25">
      <c r="B21" s="96"/>
      <c r="C21" s="97"/>
      <c r="D21" s="97"/>
      <c r="E21" s="97"/>
      <c r="F21" s="97"/>
      <c r="G21" s="97"/>
      <c r="H21" s="97"/>
      <c r="I21" s="97"/>
      <c r="J21" s="97"/>
      <c r="K21" s="97"/>
      <c r="L21" s="98"/>
    </row>
    <row r="22" spans="2:21" x14ac:dyDescent="0.25">
      <c r="B22" s="96"/>
      <c r="C22" s="97"/>
      <c r="D22" s="97"/>
      <c r="E22" s="97"/>
      <c r="F22" s="97"/>
      <c r="G22" s="97"/>
      <c r="H22" s="97"/>
      <c r="I22" s="97"/>
      <c r="J22" s="97"/>
      <c r="K22" s="97"/>
      <c r="L22" s="98"/>
    </row>
    <row r="23" spans="2:21" x14ac:dyDescent="0.25">
      <c r="B23" s="96"/>
      <c r="C23" s="97"/>
      <c r="D23" s="97"/>
      <c r="E23" s="97"/>
      <c r="F23" s="97"/>
      <c r="G23" s="97"/>
      <c r="H23" s="97"/>
      <c r="I23" s="97"/>
      <c r="J23" s="97"/>
      <c r="K23" s="97"/>
      <c r="L23" s="98"/>
    </row>
    <row r="24" spans="2:21" x14ac:dyDescent="0.25">
      <c r="B24" s="96"/>
      <c r="C24" s="97"/>
      <c r="D24" s="97"/>
      <c r="E24" s="97"/>
      <c r="F24" s="97"/>
      <c r="G24" s="97"/>
      <c r="H24" s="97"/>
      <c r="I24" s="97"/>
      <c r="J24" s="97"/>
      <c r="K24" s="97"/>
      <c r="L24" s="98"/>
    </row>
    <row r="25" spans="2:21" x14ac:dyDescent="0.25">
      <c r="B25" s="96"/>
      <c r="C25" s="97"/>
      <c r="D25" s="97"/>
      <c r="E25" s="97"/>
      <c r="F25" s="97"/>
      <c r="G25" s="97"/>
      <c r="H25" s="97"/>
      <c r="I25" s="97"/>
      <c r="J25" s="97"/>
      <c r="K25" s="97"/>
      <c r="L25" s="98"/>
    </row>
    <row r="26" spans="2:21" x14ac:dyDescent="0.25">
      <c r="B26" s="96"/>
      <c r="C26" s="97"/>
      <c r="D26" s="97"/>
      <c r="E26" s="97"/>
      <c r="F26" s="97"/>
      <c r="G26" s="97"/>
      <c r="H26" s="97"/>
      <c r="I26" s="97"/>
      <c r="J26" s="97"/>
      <c r="K26" s="97"/>
      <c r="L26" s="98"/>
    </row>
    <row r="27" spans="2:21" x14ac:dyDescent="0.25">
      <c r="B27" s="96"/>
      <c r="C27" s="97"/>
      <c r="D27" s="97"/>
      <c r="E27" s="97"/>
      <c r="F27" s="97"/>
      <c r="G27" s="97"/>
      <c r="H27" s="97"/>
      <c r="I27" s="97"/>
      <c r="J27" s="97"/>
      <c r="K27" s="97"/>
      <c r="L27" s="98"/>
    </row>
    <row r="28" spans="2:21" x14ac:dyDescent="0.25">
      <c r="B28" s="96"/>
      <c r="C28" s="97"/>
      <c r="D28" s="97"/>
      <c r="E28" s="97"/>
      <c r="F28" s="97"/>
      <c r="G28" s="97"/>
      <c r="H28" s="97"/>
      <c r="I28" s="97"/>
      <c r="J28" s="97"/>
      <c r="K28" s="97"/>
      <c r="L28" s="98"/>
    </row>
    <row r="29" spans="2:21" x14ac:dyDescent="0.25">
      <c r="B29" s="96"/>
      <c r="C29" s="97"/>
      <c r="D29" s="97"/>
      <c r="E29" s="97"/>
      <c r="F29" s="97"/>
      <c r="G29" s="97"/>
      <c r="H29" s="97"/>
      <c r="I29" s="97"/>
      <c r="J29" s="97"/>
      <c r="K29" s="97"/>
      <c r="L29" s="98"/>
      <c r="N29" s="74" t="s">
        <v>49</v>
      </c>
      <c r="O29" s="72" t="s">
        <v>50</v>
      </c>
      <c r="P29" s="74"/>
      <c r="Q29" s="74"/>
      <c r="R29" s="74"/>
      <c r="S29" s="74"/>
      <c r="T29" s="74"/>
      <c r="U29" s="74"/>
    </row>
    <row r="30" spans="2:21" x14ac:dyDescent="0.25">
      <c r="B30" s="96"/>
      <c r="C30" s="97"/>
      <c r="D30" s="97"/>
      <c r="E30" s="97"/>
      <c r="F30" s="97"/>
      <c r="G30" s="97"/>
      <c r="H30" s="97"/>
      <c r="I30" s="97"/>
      <c r="J30" s="97"/>
      <c r="K30" s="97"/>
      <c r="L30" s="98"/>
      <c r="N30" s="74" t="s">
        <v>51</v>
      </c>
      <c r="O30" s="75" t="s">
        <v>54</v>
      </c>
      <c r="P30" s="74"/>
      <c r="Q30" s="74"/>
      <c r="R30" s="74"/>
      <c r="S30" s="74"/>
      <c r="T30" s="74"/>
      <c r="U30" s="74"/>
    </row>
    <row r="31" spans="2:21" x14ac:dyDescent="0.25">
      <c r="B31" s="96"/>
      <c r="C31" s="97"/>
      <c r="D31" s="97"/>
      <c r="E31" s="97"/>
      <c r="F31" s="97"/>
      <c r="G31" s="97"/>
      <c r="H31" s="97"/>
      <c r="I31" s="97"/>
      <c r="J31" s="97"/>
      <c r="K31" s="97"/>
      <c r="L31" s="98"/>
      <c r="N31" s="74" t="s">
        <v>52</v>
      </c>
      <c r="O31" s="76" t="s">
        <v>55</v>
      </c>
      <c r="P31" s="74"/>
      <c r="Q31" s="74"/>
      <c r="R31" s="73" t="s">
        <v>58</v>
      </c>
      <c r="S31" s="74"/>
      <c r="T31" s="74"/>
      <c r="U31" s="74"/>
    </row>
    <row r="32" spans="2:21" x14ac:dyDescent="0.25">
      <c r="B32" s="96"/>
      <c r="C32" s="97"/>
      <c r="D32" s="97"/>
      <c r="E32" s="97"/>
      <c r="F32" s="97"/>
      <c r="G32" s="97"/>
      <c r="H32" s="97"/>
      <c r="I32" s="97"/>
      <c r="J32" s="97"/>
      <c r="K32" s="97"/>
      <c r="L32" s="98"/>
      <c r="N32" s="74" t="s">
        <v>53</v>
      </c>
      <c r="O32" s="74" t="s">
        <v>56</v>
      </c>
      <c r="P32" s="74"/>
      <c r="Q32" s="74"/>
      <c r="R32" s="73" t="s">
        <v>57</v>
      </c>
      <c r="S32" s="74"/>
      <c r="T32" s="74"/>
      <c r="U32" s="74"/>
    </row>
    <row r="33" spans="2:12" x14ac:dyDescent="0.25">
      <c r="B33" s="96"/>
      <c r="C33" s="97"/>
      <c r="D33" s="97"/>
      <c r="E33" s="97"/>
      <c r="F33" s="97"/>
      <c r="G33" s="97"/>
      <c r="H33" s="97"/>
      <c r="I33" s="97"/>
      <c r="J33" s="97"/>
      <c r="K33" s="97"/>
      <c r="L33" s="98"/>
    </row>
    <row r="34" spans="2:12" x14ac:dyDescent="0.25">
      <c r="B34" s="96"/>
      <c r="C34" s="97"/>
      <c r="D34" s="97"/>
      <c r="E34" s="97"/>
      <c r="F34" s="97"/>
      <c r="G34" s="97"/>
      <c r="H34" s="97"/>
      <c r="I34" s="97"/>
      <c r="J34" s="97"/>
      <c r="K34" s="97"/>
      <c r="L34" s="98"/>
    </row>
    <row r="35" spans="2:12" x14ac:dyDescent="0.25">
      <c r="B35" s="96"/>
      <c r="C35" s="97"/>
      <c r="D35" s="97"/>
      <c r="E35" s="97"/>
      <c r="F35" s="97"/>
      <c r="G35" s="97"/>
      <c r="H35" s="97"/>
      <c r="I35" s="97"/>
      <c r="J35" s="97"/>
      <c r="K35" s="97"/>
      <c r="L35" s="98"/>
    </row>
    <row r="36" spans="2:12" x14ac:dyDescent="0.25">
      <c r="B36" s="96"/>
      <c r="C36" s="97"/>
      <c r="D36" s="97"/>
      <c r="E36" s="97"/>
      <c r="F36" s="97"/>
      <c r="G36" s="97"/>
      <c r="H36" s="97"/>
      <c r="I36" s="97"/>
      <c r="J36" s="97"/>
      <c r="K36" s="97"/>
      <c r="L36" s="98"/>
    </row>
    <row r="37" spans="2:12" x14ac:dyDescent="0.25">
      <c r="B37" s="96"/>
      <c r="C37" s="97"/>
      <c r="D37" s="97"/>
      <c r="E37" s="97"/>
      <c r="F37" s="97"/>
      <c r="G37" s="97"/>
      <c r="H37" s="97"/>
      <c r="I37" s="97"/>
      <c r="J37" s="97"/>
      <c r="K37" s="97"/>
      <c r="L37" s="98"/>
    </row>
    <row r="38" spans="2:12" x14ac:dyDescent="0.25">
      <c r="B38" s="96"/>
      <c r="C38" s="97"/>
      <c r="D38" s="97"/>
      <c r="E38" s="97"/>
      <c r="F38" s="97"/>
      <c r="G38" s="97"/>
      <c r="H38" s="97"/>
      <c r="I38" s="97"/>
      <c r="J38" s="97"/>
      <c r="K38" s="97"/>
      <c r="L38" s="98"/>
    </row>
    <row r="39" spans="2:12" x14ac:dyDescent="0.25">
      <c r="B39" s="96"/>
      <c r="C39" s="97"/>
      <c r="D39" s="97"/>
      <c r="E39" s="97"/>
      <c r="F39" s="97"/>
      <c r="G39" s="97"/>
      <c r="H39" s="97"/>
      <c r="I39" s="97"/>
      <c r="J39" s="97"/>
      <c r="K39" s="97"/>
      <c r="L39" s="98"/>
    </row>
    <row r="40" spans="2:12" x14ac:dyDescent="0.25">
      <c r="B40" s="96"/>
      <c r="C40" s="97"/>
      <c r="D40" s="97"/>
      <c r="E40" s="97"/>
      <c r="F40" s="97"/>
      <c r="G40" s="97"/>
      <c r="H40" s="97"/>
      <c r="I40" s="97"/>
      <c r="J40" s="97"/>
      <c r="K40" s="97"/>
      <c r="L40" s="98"/>
    </row>
    <row r="41" spans="2:12" ht="15.75" thickBot="1" x14ac:dyDescent="0.3">
      <c r="B41" s="99"/>
      <c r="C41" s="100"/>
      <c r="D41" s="100"/>
      <c r="E41" s="100"/>
      <c r="F41" s="100"/>
      <c r="G41" s="100"/>
      <c r="H41" s="100"/>
      <c r="I41" s="100"/>
      <c r="J41" s="100"/>
      <c r="K41" s="100"/>
      <c r="L41" s="101"/>
    </row>
  </sheetData>
  <mergeCells count="1">
    <mergeCell ref="B5:L41"/>
  </mergeCells>
  <hyperlinks>
    <hyperlink ref="O30" r:id="rId1" xr:uid="{AD554DCC-DB66-4E26-A5FF-04E4E2F9A942}"/>
    <hyperlink ref="O29" r:id="rId2" xr:uid="{31BD867C-453D-482A-BE4B-ED18D2D7392F}"/>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99B0-8A5E-4EEB-A28B-B1B026BFD48A}">
  <dimension ref="A2:AF46"/>
  <sheetViews>
    <sheetView showGridLines="0" zoomScale="90" zoomScaleNormal="90" workbookViewId="0"/>
  </sheetViews>
  <sheetFormatPr defaultRowHeight="15" x14ac:dyDescent="0.25"/>
  <cols>
    <col min="2" max="2" width="27.28515625" bestFit="1" customWidth="1"/>
    <col min="3" max="32" width="15.7109375" customWidth="1"/>
    <col min="33" max="16384" width="9.140625" style="5"/>
  </cols>
  <sheetData>
    <row r="2" spans="2:11" ht="18.75" x14ac:dyDescent="0.3">
      <c r="B2" s="28" t="s">
        <v>28</v>
      </c>
    </row>
    <row r="3" spans="2:11" ht="15.75" thickBot="1" x14ac:dyDescent="0.3"/>
    <row r="4" spans="2:11" x14ac:dyDescent="0.25">
      <c r="B4" s="48" t="s">
        <v>12</v>
      </c>
      <c r="C4" s="49"/>
      <c r="D4" s="49"/>
      <c r="E4" s="49"/>
      <c r="F4" s="49"/>
      <c r="G4" s="49"/>
      <c r="H4" s="50"/>
      <c r="I4" s="49"/>
      <c r="J4" s="49"/>
      <c r="K4" s="51"/>
    </row>
    <row r="5" spans="2:11" x14ac:dyDescent="0.25">
      <c r="B5" s="52"/>
      <c r="C5" s="18"/>
      <c r="D5" s="18"/>
      <c r="E5" s="18"/>
      <c r="F5" s="18"/>
      <c r="G5" s="18"/>
      <c r="H5" s="19"/>
      <c r="I5" s="18"/>
      <c r="J5" s="18"/>
      <c r="K5" s="53"/>
    </row>
    <row r="6" spans="2:11" x14ac:dyDescent="0.25">
      <c r="B6" s="54" t="s">
        <v>13</v>
      </c>
      <c r="C6" s="20"/>
      <c r="D6" s="20"/>
      <c r="E6" s="20"/>
      <c r="F6" s="20"/>
      <c r="G6" s="20"/>
      <c r="H6" s="20"/>
      <c r="I6" s="20"/>
      <c r="J6" s="18"/>
      <c r="K6" s="53"/>
    </row>
    <row r="7" spans="2:11" x14ac:dyDescent="0.25">
      <c r="B7" s="54" t="s">
        <v>15</v>
      </c>
      <c r="C7" s="20"/>
      <c r="D7" s="20"/>
      <c r="E7" s="20"/>
      <c r="F7" s="20"/>
      <c r="G7" s="21"/>
      <c r="H7" s="20" t="s">
        <v>16</v>
      </c>
      <c r="I7" s="20"/>
      <c r="J7" s="18"/>
      <c r="K7" s="53"/>
    </row>
    <row r="8" spans="2:11" x14ac:dyDescent="0.25">
      <c r="B8" s="54" t="s">
        <v>14</v>
      </c>
      <c r="C8" s="20"/>
      <c r="D8" s="20"/>
      <c r="E8" s="20"/>
      <c r="F8" s="20"/>
      <c r="G8" s="20"/>
      <c r="H8" s="20"/>
      <c r="I8" s="20"/>
      <c r="J8" s="18"/>
      <c r="K8" s="53"/>
    </row>
    <row r="9" spans="2:11" x14ac:dyDescent="0.25">
      <c r="B9" s="54" t="s">
        <v>19</v>
      </c>
      <c r="C9" s="20"/>
      <c r="D9" s="20"/>
      <c r="E9" s="20"/>
      <c r="F9" s="20"/>
      <c r="G9" s="20"/>
      <c r="H9" s="20" t="s">
        <v>16</v>
      </c>
      <c r="I9" s="20"/>
      <c r="J9" s="18"/>
      <c r="K9" s="53"/>
    </row>
    <row r="10" spans="2:11" x14ac:dyDescent="0.25">
      <c r="B10" s="54"/>
      <c r="C10" s="18"/>
      <c r="D10" s="18"/>
      <c r="E10" s="18"/>
      <c r="F10" s="18"/>
      <c r="G10" s="18"/>
      <c r="H10" s="18"/>
      <c r="I10" s="18"/>
      <c r="J10" s="18"/>
      <c r="K10" s="53"/>
    </row>
    <row r="11" spans="2:11" ht="15.75" thickBot="1" x14ac:dyDescent="0.3">
      <c r="B11" s="55" t="s">
        <v>26</v>
      </c>
      <c r="C11" s="56"/>
      <c r="D11" s="56"/>
      <c r="E11" s="56"/>
      <c r="F11" s="56"/>
      <c r="G11" s="56"/>
      <c r="H11" s="56"/>
      <c r="I11" s="56"/>
      <c r="J11" s="56"/>
      <c r="K11" s="57"/>
    </row>
    <row r="12" spans="2:11" x14ac:dyDescent="0.25">
      <c r="B12" s="17"/>
    </row>
    <row r="13" spans="2:11" x14ac:dyDescent="0.25">
      <c r="B13" s="17"/>
    </row>
    <row r="14" spans="2:11" x14ac:dyDescent="0.25">
      <c r="B14" s="22" t="s">
        <v>2</v>
      </c>
      <c r="C14" s="6"/>
      <c r="D14" s="5"/>
      <c r="E14" s="5"/>
    </row>
    <row r="15" spans="2:11" x14ac:dyDescent="0.25">
      <c r="B15" s="22" t="s">
        <v>17</v>
      </c>
      <c r="C15" s="16"/>
      <c r="D15" s="3"/>
      <c r="E15" s="4"/>
    </row>
    <row r="16" spans="2:11" ht="15.75" thickBot="1" x14ac:dyDescent="0.3">
      <c r="C16" s="2"/>
      <c r="D16" s="3"/>
      <c r="E16" s="4"/>
    </row>
    <row r="17" spans="1:32" x14ac:dyDescent="0.25">
      <c r="B17" s="9" t="s">
        <v>18</v>
      </c>
      <c r="C17" s="9">
        <v>2021</v>
      </c>
      <c r="D17" s="9">
        <v>2022</v>
      </c>
      <c r="E17" s="9">
        <v>2023</v>
      </c>
      <c r="F17" s="9">
        <v>2024</v>
      </c>
      <c r="G17" s="9">
        <v>2025</v>
      </c>
      <c r="H17" s="9">
        <v>2026</v>
      </c>
      <c r="I17" s="9">
        <v>2027</v>
      </c>
      <c r="J17" s="9">
        <v>2028</v>
      </c>
      <c r="K17" s="9">
        <v>2029</v>
      </c>
      <c r="L17" s="9">
        <v>2030</v>
      </c>
      <c r="M17" s="9">
        <v>2031</v>
      </c>
      <c r="N17" s="9">
        <v>2032</v>
      </c>
      <c r="O17" s="9">
        <v>2033</v>
      </c>
      <c r="P17" s="9">
        <v>2034</v>
      </c>
      <c r="Q17" s="9">
        <v>2035</v>
      </c>
      <c r="R17" s="9">
        <v>2036</v>
      </c>
      <c r="S17" s="9">
        <v>2037</v>
      </c>
      <c r="T17" s="9">
        <v>2038</v>
      </c>
      <c r="U17" s="9">
        <v>2039</v>
      </c>
      <c r="V17" s="9">
        <v>2040</v>
      </c>
      <c r="W17" s="9">
        <v>2041</v>
      </c>
      <c r="X17" s="9">
        <v>2042</v>
      </c>
      <c r="Y17" s="9">
        <v>2043</v>
      </c>
      <c r="Z17" s="9">
        <v>2044</v>
      </c>
      <c r="AA17" s="9">
        <v>2045</v>
      </c>
      <c r="AB17" s="9">
        <v>2046</v>
      </c>
      <c r="AC17" s="9">
        <v>2047</v>
      </c>
      <c r="AD17" s="9">
        <v>2048</v>
      </c>
      <c r="AE17" s="9">
        <v>2049</v>
      </c>
      <c r="AF17" s="10">
        <v>2050</v>
      </c>
    </row>
    <row r="18" spans="1:32" x14ac:dyDescent="0.25">
      <c r="B18" s="22" t="s">
        <v>3</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row>
    <row r="19" spans="1:32" x14ac:dyDescent="0.25">
      <c r="D19" s="1"/>
    </row>
    <row r="20" spans="1:32" x14ac:dyDescent="0.25">
      <c r="B20" s="22" t="s">
        <v>4</v>
      </c>
      <c r="C20" s="15"/>
      <c r="D20" s="1"/>
    </row>
    <row r="21" spans="1:32" ht="15.75" thickBot="1" x14ac:dyDescent="0.3"/>
    <row r="22" spans="1:32" s="7" customFormat="1" x14ac:dyDescent="0.25">
      <c r="A22" s="78" t="s">
        <v>21</v>
      </c>
      <c r="B22" s="31" t="s">
        <v>9</v>
      </c>
      <c r="C22" s="31">
        <v>2021</v>
      </c>
      <c r="D22" s="31">
        <v>2022</v>
      </c>
      <c r="E22" s="31">
        <v>2023</v>
      </c>
      <c r="F22" s="31">
        <v>2024</v>
      </c>
      <c r="G22" s="31">
        <v>2025</v>
      </c>
      <c r="H22" s="31">
        <v>2026</v>
      </c>
      <c r="I22" s="31">
        <v>2027</v>
      </c>
      <c r="J22" s="31">
        <v>2028</v>
      </c>
      <c r="K22" s="31">
        <v>2029</v>
      </c>
      <c r="L22" s="31">
        <v>2030</v>
      </c>
      <c r="M22" s="31">
        <v>2031</v>
      </c>
      <c r="N22" s="31">
        <v>2032</v>
      </c>
      <c r="O22" s="31">
        <v>2033</v>
      </c>
      <c r="P22" s="31">
        <v>2034</v>
      </c>
      <c r="Q22" s="31">
        <v>2035</v>
      </c>
      <c r="R22" s="31">
        <v>2036</v>
      </c>
      <c r="S22" s="31">
        <v>2037</v>
      </c>
      <c r="T22" s="31">
        <v>2038</v>
      </c>
      <c r="U22" s="31">
        <v>2039</v>
      </c>
      <c r="V22" s="31">
        <v>2040</v>
      </c>
      <c r="W22" s="31">
        <v>2041</v>
      </c>
      <c r="X22" s="31">
        <v>2042</v>
      </c>
      <c r="Y22" s="31">
        <v>2043</v>
      </c>
      <c r="Z22" s="31">
        <v>2044</v>
      </c>
      <c r="AA22" s="31">
        <v>2045</v>
      </c>
      <c r="AB22" s="31">
        <v>2046</v>
      </c>
      <c r="AC22" s="31">
        <v>2047</v>
      </c>
      <c r="AD22" s="31">
        <v>2048</v>
      </c>
      <c r="AE22" s="31">
        <v>2049</v>
      </c>
      <c r="AF22" s="32">
        <v>2050</v>
      </c>
    </row>
    <row r="23" spans="1:32" x14ac:dyDescent="0.25">
      <c r="A23" s="79"/>
      <c r="B23" s="8" t="s">
        <v>0</v>
      </c>
      <c r="C23" s="29">
        <f>C18*C20*(12-MONTH(C15))</f>
        <v>0</v>
      </c>
      <c r="D23" s="29">
        <f t="shared" ref="D23:AF23" si="0">D$18*$C$20*12</f>
        <v>0</v>
      </c>
      <c r="E23" s="29">
        <f t="shared" si="0"/>
        <v>0</v>
      </c>
      <c r="F23" s="29">
        <f t="shared" si="0"/>
        <v>0</v>
      </c>
      <c r="G23" s="29">
        <f t="shared" si="0"/>
        <v>0</v>
      </c>
      <c r="H23" s="29">
        <f t="shared" si="0"/>
        <v>0</v>
      </c>
      <c r="I23" s="29">
        <f t="shared" si="0"/>
        <v>0</v>
      </c>
      <c r="J23" s="29">
        <f t="shared" si="0"/>
        <v>0</v>
      </c>
      <c r="K23" s="29">
        <f t="shared" si="0"/>
        <v>0</v>
      </c>
      <c r="L23" s="29">
        <f t="shared" si="0"/>
        <v>0</v>
      </c>
      <c r="M23" s="29">
        <f t="shared" si="0"/>
        <v>0</v>
      </c>
      <c r="N23" s="29">
        <f t="shared" si="0"/>
        <v>0</v>
      </c>
      <c r="O23" s="29">
        <f t="shared" si="0"/>
        <v>0</v>
      </c>
      <c r="P23" s="29">
        <f t="shared" si="0"/>
        <v>0</v>
      </c>
      <c r="Q23" s="29">
        <f t="shared" si="0"/>
        <v>0</v>
      </c>
      <c r="R23" s="29">
        <f t="shared" si="0"/>
        <v>0</v>
      </c>
      <c r="S23" s="29">
        <f t="shared" si="0"/>
        <v>0</v>
      </c>
      <c r="T23" s="29">
        <f t="shared" si="0"/>
        <v>0</v>
      </c>
      <c r="U23" s="29">
        <f t="shared" si="0"/>
        <v>0</v>
      </c>
      <c r="V23" s="29">
        <f t="shared" si="0"/>
        <v>0</v>
      </c>
      <c r="W23" s="29">
        <f t="shared" si="0"/>
        <v>0</v>
      </c>
      <c r="X23" s="29">
        <f t="shared" si="0"/>
        <v>0</v>
      </c>
      <c r="Y23" s="29">
        <f t="shared" si="0"/>
        <v>0</v>
      </c>
      <c r="Z23" s="29">
        <f t="shared" si="0"/>
        <v>0</v>
      </c>
      <c r="AA23" s="29">
        <f t="shared" si="0"/>
        <v>0</v>
      </c>
      <c r="AB23" s="29">
        <f t="shared" si="0"/>
        <v>0</v>
      </c>
      <c r="AC23" s="29">
        <f t="shared" si="0"/>
        <v>0</v>
      </c>
      <c r="AD23" s="29">
        <f t="shared" si="0"/>
        <v>0</v>
      </c>
      <c r="AE23" s="29">
        <f t="shared" si="0"/>
        <v>0</v>
      </c>
      <c r="AF23" s="38">
        <f t="shared" si="0"/>
        <v>0</v>
      </c>
    </row>
    <row r="24" spans="1:32" x14ac:dyDescent="0.25">
      <c r="A24" s="79"/>
      <c r="B24" s="14" t="s">
        <v>23</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33"/>
    </row>
    <row r="25" spans="1:32" x14ac:dyDescent="0.25">
      <c r="A25" s="79"/>
      <c r="B25" s="14" t="s">
        <v>22</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33"/>
    </row>
    <row r="26" spans="1:32" x14ac:dyDescent="0.25">
      <c r="A26" s="79"/>
      <c r="B26" s="1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33"/>
    </row>
    <row r="27" spans="1:32" x14ac:dyDescent="0.25">
      <c r="A27" s="79"/>
      <c r="B27" s="1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33"/>
    </row>
    <row r="28" spans="1:32" x14ac:dyDescent="0.25">
      <c r="A28" s="79"/>
      <c r="B28" s="1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33"/>
    </row>
    <row r="29" spans="1:32" ht="15.75" thickBot="1" x14ac:dyDescent="0.3">
      <c r="A29" s="79"/>
      <c r="B29" s="23"/>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34"/>
    </row>
    <row r="30" spans="1:32" ht="16.5" thickTop="1" thickBot="1" x14ac:dyDescent="0.3">
      <c r="A30" s="80"/>
      <c r="B30" s="39" t="s">
        <v>27</v>
      </c>
      <c r="C30" s="40">
        <f>SUM(C23:C29)</f>
        <v>0</v>
      </c>
      <c r="D30" s="40">
        <f t="shared" ref="D30:AF30" si="1">SUM(D23:D29)</f>
        <v>0</v>
      </c>
      <c r="E30" s="40">
        <f t="shared" si="1"/>
        <v>0</v>
      </c>
      <c r="F30" s="40">
        <f t="shared" si="1"/>
        <v>0</v>
      </c>
      <c r="G30" s="40">
        <f t="shared" si="1"/>
        <v>0</v>
      </c>
      <c r="H30" s="40">
        <f t="shared" si="1"/>
        <v>0</v>
      </c>
      <c r="I30" s="40">
        <f t="shared" si="1"/>
        <v>0</v>
      </c>
      <c r="J30" s="40">
        <f t="shared" si="1"/>
        <v>0</v>
      </c>
      <c r="K30" s="40">
        <f t="shared" si="1"/>
        <v>0</v>
      </c>
      <c r="L30" s="40">
        <f t="shared" si="1"/>
        <v>0</v>
      </c>
      <c r="M30" s="40">
        <f t="shared" si="1"/>
        <v>0</v>
      </c>
      <c r="N30" s="40">
        <f t="shared" si="1"/>
        <v>0</v>
      </c>
      <c r="O30" s="40">
        <f t="shared" si="1"/>
        <v>0</v>
      </c>
      <c r="P30" s="40">
        <f t="shared" si="1"/>
        <v>0</v>
      </c>
      <c r="Q30" s="40">
        <f t="shared" si="1"/>
        <v>0</v>
      </c>
      <c r="R30" s="40">
        <f t="shared" si="1"/>
        <v>0</v>
      </c>
      <c r="S30" s="40">
        <f t="shared" si="1"/>
        <v>0</v>
      </c>
      <c r="T30" s="40">
        <f t="shared" si="1"/>
        <v>0</v>
      </c>
      <c r="U30" s="40">
        <f t="shared" si="1"/>
        <v>0</v>
      </c>
      <c r="V30" s="40">
        <f t="shared" si="1"/>
        <v>0</v>
      </c>
      <c r="W30" s="40">
        <f t="shared" si="1"/>
        <v>0</v>
      </c>
      <c r="X30" s="40">
        <f t="shared" si="1"/>
        <v>0</v>
      </c>
      <c r="Y30" s="40">
        <f t="shared" si="1"/>
        <v>0</v>
      </c>
      <c r="Z30" s="40">
        <f t="shared" si="1"/>
        <v>0</v>
      </c>
      <c r="AA30" s="40">
        <f t="shared" si="1"/>
        <v>0</v>
      </c>
      <c r="AB30" s="40">
        <f t="shared" si="1"/>
        <v>0</v>
      </c>
      <c r="AC30" s="40">
        <f t="shared" si="1"/>
        <v>0</v>
      </c>
      <c r="AD30" s="40">
        <f t="shared" si="1"/>
        <v>0</v>
      </c>
      <c r="AE30" s="40">
        <f t="shared" si="1"/>
        <v>0</v>
      </c>
      <c r="AF30" s="41">
        <f t="shared" si="1"/>
        <v>0</v>
      </c>
    </row>
    <row r="31" spans="1:32" ht="15.75" x14ac:dyDescent="0.25">
      <c r="A31" s="30"/>
    </row>
    <row r="32" spans="1:32" ht="16.5" thickBot="1" x14ac:dyDescent="0.3">
      <c r="A32" s="30"/>
    </row>
    <row r="33" spans="1:32" s="7" customFormat="1" x14ac:dyDescent="0.25">
      <c r="A33" s="81" t="s">
        <v>6</v>
      </c>
      <c r="B33" s="31" t="s">
        <v>9</v>
      </c>
      <c r="C33" s="31">
        <v>2021</v>
      </c>
      <c r="D33" s="31">
        <v>2022</v>
      </c>
      <c r="E33" s="31">
        <v>2023</v>
      </c>
      <c r="F33" s="31">
        <v>2024</v>
      </c>
      <c r="G33" s="31">
        <v>2025</v>
      </c>
      <c r="H33" s="31">
        <v>2026</v>
      </c>
      <c r="I33" s="31">
        <v>2027</v>
      </c>
      <c r="J33" s="31">
        <v>2028</v>
      </c>
      <c r="K33" s="31">
        <v>2029</v>
      </c>
      <c r="L33" s="31">
        <v>2030</v>
      </c>
      <c r="M33" s="31">
        <v>2031</v>
      </c>
      <c r="N33" s="31">
        <v>2032</v>
      </c>
      <c r="O33" s="31">
        <v>2033</v>
      </c>
      <c r="P33" s="31">
        <v>2034</v>
      </c>
      <c r="Q33" s="31">
        <v>2035</v>
      </c>
      <c r="R33" s="31">
        <v>2036</v>
      </c>
      <c r="S33" s="31">
        <v>2037</v>
      </c>
      <c r="T33" s="31">
        <v>2038</v>
      </c>
      <c r="U33" s="31">
        <v>2039</v>
      </c>
      <c r="V33" s="31">
        <v>2040</v>
      </c>
      <c r="W33" s="31">
        <v>2041</v>
      </c>
      <c r="X33" s="31">
        <v>2042</v>
      </c>
      <c r="Y33" s="31">
        <v>2043</v>
      </c>
      <c r="Z33" s="31">
        <v>2044</v>
      </c>
      <c r="AA33" s="31">
        <v>2045</v>
      </c>
      <c r="AB33" s="31">
        <v>2046</v>
      </c>
      <c r="AC33" s="31">
        <v>2047</v>
      </c>
      <c r="AD33" s="31">
        <v>2048</v>
      </c>
      <c r="AE33" s="31">
        <v>2049</v>
      </c>
      <c r="AF33" s="32">
        <v>2050</v>
      </c>
    </row>
    <row r="34" spans="1:32" x14ac:dyDescent="0.25">
      <c r="A34" s="82"/>
      <c r="B34" s="14" t="s">
        <v>8</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33"/>
    </row>
    <row r="35" spans="1:32" x14ac:dyDescent="0.25">
      <c r="A35" s="82"/>
      <c r="B35" s="14" t="s">
        <v>20</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33"/>
    </row>
    <row r="36" spans="1:32" x14ac:dyDescent="0.25">
      <c r="A36" s="82"/>
      <c r="B36" s="14" t="s">
        <v>7</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33"/>
    </row>
    <row r="37" spans="1:32" x14ac:dyDescent="0.25">
      <c r="A37" s="82"/>
      <c r="B37" s="1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33"/>
    </row>
    <row r="38" spans="1:32" x14ac:dyDescent="0.25">
      <c r="A38" s="82"/>
      <c r="B38" s="1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33"/>
    </row>
    <row r="39" spans="1:32" x14ac:dyDescent="0.25">
      <c r="A39" s="82"/>
      <c r="B39" s="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33"/>
    </row>
    <row r="40" spans="1:32" ht="15.75" thickBot="1" x14ac:dyDescent="0.3">
      <c r="A40" s="82"/>
      <c r="B40" s="2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34"/>
    </row>
    <row r="41" spans="1:32" ht="16.5" thickTop="1" thickBot="1" x14ac:dyDescent="0.3">
      <c r="A41" s="83"/>
      <c r="B41" s="35" t="s">
        <v>10</v>
      </c>
      <c r="C41" s="36">
        <f>SUM(C34:C40)</f>
        <v>0</v>
      </c>
      <c r="D41" s="36">
        <f t="shared" ref="D41:G41" si="2">SUM(D34:D40)</f>
        <v>0</v>
      </c>
      <c r="E41" s="36">
        <f t="shared" si="2"/>
        <v>0</v>
      </c>
      <c r="F41" s="36">
        <f t="shared" si="2"/>
        <v>0</v>
      </c>
      <c r="G41" s="36">
        <f t="shared" si="2"/>
        <v>0</v>
      </c>
      <c r="H41" s="36">
        <f>SUM(H34:H40)</f>
        <v>0</v>
      </c>
      <c r="I41" s="36">
        <f t="shared" ref="I41:S41" si="3">SUM(I34:I40)</f>
        <v>0</v>
      </c>
      <c r="J41" s="36">
        <f t="shared" si="3"/>
        <v>0</v>
      </c>
      <c r="K41" s="36">
        <f t="shared" si="3"/>
        <v>0</v>
      </c>
      <c r="L41" s="36">
        <f t="shared" si="3"/>
        <v>0</v>
      </c>
      <c r="M41" s="36">
        <f t="shared" si="3"/>
        <v>0</v>
      </c>
      <c r="N41" s="36">
        <f t="shared" si="3"/>
        <v>0</v>
      </c>
      <c r="O41" s="36">
        <f t="shared" si="3"/>
        <v>0</v>
      </c>
      <c r="P41" s="36">
        <f t="shared" si="3"/>
        <v>0</v>
      </c>
      <c r="Q41" s="36">
        <f t="shared" si="3"/>
        <v>0</v>
      </c>
      <c r="R41" s="36">
        <f t="shared" si="3"/>
        <v>0</v>
      </c>
      <c r="S41" s="36">
        <f t="shared" si="3"/>
        <v>0</v>
      </c>
      <c r="T41" s="36">
        <f>SUM(T34:T40)</f>
        <v>0</v>
      </c>
      <c r="U41" s="36">
        <f t="shared" ref="U41:AE41" si="4">SUM(U34:U40)</f>
        <v>0</v>
      </c>
      <c r="V41" s="36">
        <f t="shared" si="4"/>
        <v>0</v>
      </c>
      <c r="W41" s="36">
        <f t="shared" si="4"/>
        <v>0</v>
      </c>
      <c r="X41" s="36">
        <f t="shared" si="4"/>
        <v>0</v>
      </c>
      <c r="Y41" s="36">
        <f t="shared" si="4"/>
        <v>0</v>
      </c>
      <c r="Z41" s="36">
        <f t="shared" si="4"/>
        <v>0</v>
      </c>
      <c r="AA41" s="36">
        <f t="shared" si="4"/>
        <v>0</v>
      </c>
      <c r="AB41" s="36">
        <f t="shared" si="4"/>
        <v>0</v>
      </c>
      <c r="AC41" s="36">
        <f t="shared" si="4"/>
        <v>0</v>
      </c>
      <c r="AD41" s="36">
        <f t="shared" si="4"/>
        <v>0</v>
      </c>
      <c r="AE41" s="36">
        <f t="shared" si="4"/>
        <v>0</v>
      </c>
      <c r="AF41" s="37">
        <f>SUM(AF34:AF40)</f>
        <v>0</v>
      </c>
    </row>
    <row r="42" spans="1:32" ht="15.75" x14ac:dyDescent="0.25">
      <c r="A42" s="30"/>
    </row>
    <row r="43" spans="1:32" ht="16.5" thickBot="1" x14ac:dyDescent="0.3">
      <c r="A43" s="30"/>
    </row>
    <row r="44" spans="1:32" s="7" customFormat="1" x14ac:dyDescent="0.25">
      <c r="A44" s="84" t="s">
        <v>24</v>
      </c>
      <c r="B44" s="9" t="s">
        <v>9</v>
      </c>
      <c r="C44" s="9">
        <v>2021</v>
      </c>
      <c r="D44" s="9">
        <v>2022</v>
      </c>
      <c r="E44" s="9">
        <v>2023</v>
      </c>
      <c r="F44" s="9">
        <v>2024</v>
      </c>
      <c r="G44" s="9">
        <v>2025</v>
      </c>
      <c r="H44" s="9">
        <v>2026</v>
      </c>
      <c r="I44" s="9">
        <v>2027</v>
      </c>
      <c r="J44" s="9">
        <v>2028</v>
      </c>
      <c r="K44" s="9">
        <v>2029</v>
      </c>
      <c r="L44" s="9">
        <v>2030</v>
      </c>
      <c r="M44" s="9">
        <v>2031</v>
      </c>
      <c r="N44" s="9">
        <v>2032</v>
      </c>
      <c r="O44" s="9">
        <v>2033</v>
      </c>
      <c r="P44" s="9">
        <v>2034</v>
      </c>
      <c r="Q44" s="9">
        <v>2035</v>
      </c>
      <c r="R44" s="9">
        <v>2036</v>
      </c>
      <c r="S44" s="9">
        <v>2037</v>
      </c>
      <c r="T44" s="9">
        <v>2038</v>
      </c>
      <c r="U44" s="9">
        <v>2039</v>
      </c>
      <c r="V44" s="9">
        <v>2040</v>
      </c>
      <c r="W44" s="9">
        <v>2041</v>
      </c>
      <c r="X44" s="9">
        <v>2042</v>
      </c>
      <c r="Y44" s="9">
        <v>2043</v>
      </c>
      <c r="Z44" s="9">
        <v>2044</v>
      </c>
      <c r="AA44" s="9">
        <v>2045</v>
      </c>
      <c r="AB44" s="9">
        <v>2046</v>
      </c>
      <c r="AC44" s="9">
        <v>2047</v>
      </c>
      <c r="AD44" s="9">
        <v>2048</v>
      </c>
      <c r="AE44" s="9">
        <v>2049</v>
      </c>
      <c r="AF44" s="10">
        <v>2050</v>
      </c>
    </row>
    <row r="45" spans="1:32" x14ac:dyDescent="0.25">
      <c r="A45" s="85"/>
      <c r="B45" s="8" t="s">
        <v>25</v>
      </c>
      <c r="C45" s="26">
        <f t="shared" ref="C45:AF45" si="5">C30-C41</f>
        <v>0</v>
      </c>
      <c r="D45" s="26">
        <f t="shared" si="5"/>
        <v>0</v>
      </c>
      <c r="E45" s="26">
        <f t="shared" si="5"/>
        <v>0</v>
      </c>
      <c r="F45" s="26">
        <f t="shared" si="5"/>
        <v>0</v>
      </c>
      <c r="G45" s="26">
        <f t="shared" si="5"/>
        <v>0</v>
      </c>
      <c r="H45" s="26">
        <f t="shared" si="5"/>
        <v>0</v>
      </c>
      <c r="I45" s="26">
        <f t="shared" si="5"/>
        <v>0</v>
      </c>
      <c r="J45" s="26">
        <f t="shared" si="5"/>
        <v>0</v>
      </c>
      <c r="K45" s="26">
        <f t="shared" si="5"/>
        <v>0</v>
      </c>
      <c r="L45" s="26">
        <f t="shared" si="5"/>
        <v>0</v>
      </c>
      <c r="M45" s="26">
        <f t="shared" si="5"/>
        <v>0</v>
      </c>
      <c r="N45" s="26">
        <f t="shared" si="5"/>
        <v>0</v>
      </c>
      <c r="O45" s="26">
        <f t="shared" si="5"/>
        <v>0</v>
      </c>
      <c r="P45" s="26">
        <f t="shared" si="5"/>
        <v>0</v>
      </c>
      <c r="Q45" s="26">
        <f t="shared" si="5"/>
        <v>0</v>
      </c>
      <c r="R45" s="26">
        <f t="shared" si="5"/>
        <v>0</v>
      </c>
      <c r="S45" s="26">
        <f t="shared" si="5"/>
        <v>0</v>
      </c>
      <c r="T45" s="26">
        <f t="shared" si="5"/>
        <v>0</v>
      </c>
      <c r="U45" s="26">
        <f t="shared" si="5"/>
        <v>0</v>
      </c>
      <c r="V45" s="26">
        <f t="shared" si="5"/>
        <v>0</v>
      </c>
      <c r="W45" s="26">
        <f t="shared" si="5"/>
        <v>0</v>
      </c>
      <c r="X45" s="26">
        <f t="shared" si="5"/>
        <v>0</v>
      </c>
      <c r="Y45" s="26">
        <f t="shared" si="5"/>
        <v>0</v>
      </c>
      <c r="Z45" s="26">
        <f t="shared" si="5"/>
        <v>0</v>
      </c>
      <c r="AA45" s="26">
        <f t="shared" si="5"/>
        <v>0</v>
      </c>
      <c r="AB45" s="26">
        <f t="shared" si="5"/>
        <v>0</v>
      </c>
      <c r="AC45" s="26">
        <f t="shared" si="5"/>
        <v>0</v>
      </c>
      <c r="AD45" s="26">
        <f t="shared" si="5"/>
        <v>0</v>
      </c>
      <c r="AE45" s="26">
        <f t="shared" si="5"/>
        <v>0</v>
      </c>
      <c r="AF45" s="27">
        <f t="shared" si="5"/>
        <v>0</v>
      </c>
    </row>
    <row r="46" spans="1:32" ht="15.75" thickBot="1" x14ac:dyDescent="0.3">
      <c r="A46" s="86"/>
      <c r="B46" s="11" t="s">
        <v>1</v>
      </c>
      <c r="C46" s="12">
        <f>C14+C45</f>
        <v>0</v>
      </c>
      <c r="D46" s="12">
        <f>C46+D45</f>
        <v>0</v>
      </c>
      <c r="E46" s="12">
        <f t="shared" ref="E46:AE46" si="6">D46+E45</f>
        <v>0</v>
      </c>
      <c r="F46" s="12">
        <f t="shared" si="6"/>
        <v>0</v>
      </c>
      <c r="G46" s="12">
        <f t="shared" si="6"/>
        <v>0</v>
      </c>
      <c r="H46" s="12">
        <f t="shared" si="6"/>
        <v>0</v>
      </c>
      <c r="I46" s="12">
        <f t="shared" si="6"/>
        <v>0</v>
      </c>
      <c r="J46" s="12">
        <f t="shared" si="6"/>
        <v>0</v>
      </c>
      <c r="K46" s="12">
        <f t="shared" si="6"/>
        <v>0</v>
      </c>
      <c r="L46" s="12">
        <f t="shared" si="6"/>
        <v>0</v>
      </c>
      <c r="M46" s="12">
        <f t="shared" si="6"/>
        <v>0</v>
      </c>
      <c r="N46" s="12">
        <f t="shared" si="6"/>
        <v>0</v>
      </c>
      <c r="O46" s="12">
        <f t="shared" si="6"/>
        <v>0</v>
      </c>
      <c r="P46" s="12">
        <f t="shared" si="6"/>
        <v>0</v>
      </c>
      <c r="Q46" s="12">
        <f t="shared" si="6"/>
        <v>0</v>
      </c>
      <c r="R46" s="12">
        <f t="shared" si="6"/>
        <v>0</v>
      </c>
      <c r="S46" s="12">
        <f t="shared" si="6"/>
        <v>0</v>
      </c>
      <c r="T46" s="12">
        <f t="shared" si="6"/>
        <v>0</v>
      </c>
      <c r="U46" s="12">
        <f t="shared" si="6"/>
        <v>0</v>
      </c>
      <c r="V46" s="12">
        <f t="shared" si="6"/>
        <v>0</v>
      </c>
      <c r="W46" s="12">
        <f t="shared" si="6"/>
        <v>0</v>
      </c>
      <c r="X46" s="12">
        <f t="shared" si="6"/>
        <v>0</v>
      </c>
      <c r="Y46" s="12">
        <f t="shared" si="6"/>
        <v>0</v>
      </c>
      <c r="Z46" s="12">
        <f t="shared" si="6"/>
        <v>0</v>
      </c>
      <c r="AA46" s="12">
        <f t="shared" si="6"/>
        <v>0</v>
      </c>
      <c r="AB46" s="12">
        <f t="shared" si="6"/>
        <v>0</v>
      </c>
      <c r="AC46" s="12">
        <f t="shared" si="6"/>
        <v>0</v>
      </c>
      <c r="AD46" s="12">
        <f t="shared" si="6"/>
        <v>0</v>
      </c>
      <c r="AE46" s="12">
        <f t="shared" si="6"/>
        <v>0</v>
      </c>
      <c r="AF46" s="13">
        <f>AE46+AF45</f>
        <v>0</v>
      </c>
    </row>
  </sheetData>
  <mergeCells count="3">
    <mergeCell ref="A22:A30"/>
    <mergeCell ref="A33:A41"/>
    <mergeCell ref="A44:A46"/>
  </mergeCells>
  <pageMargins left="0.7" right="0.7" top="0.78740157499999996" bottom="0.78740157499999996"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77A6C-4321-4CF1-A60C-0D4F63F36BDD}">
  <dimension ref="A2:AF83"/>
  <sheetViews>
    <sheetView showGridLines="0" zoomScale="90" zoomScaleNormal="90" workbookViewId="0"/>
  </sheetViews>
  <sheetFormatPr defaultRowHeight="15" x14ac:dyDescent="0.25"/>
  <cols>
    <col min="2" max="2" width="27.28515625" bestFit="1" customWidth="1"/>
    <col min="3" max="32" width="15.7109375" customWidth="1"/>
    <col min="33" max="16384" width="9.140625" style="5"/>
  </cols>
  <sheetData>
    <row r="2" spans="2:11" ht="18.75" x14ac:dyDescent="0.3">
      <c r="B2" s="28" t="s">
        <v>35</v>
      </c>
    </row>
    <row r="3" spans="2:11" ht="15.75" thickBot="1" x14ac:dyDescent="0.3"/>
    <row r="4" spans="2:11" x14ac:dyDescent="0.25">
      <c r="B4" s="67" t="s">
        <v>36</v>
      </c>
      <c r="C4" s="58"/>
      <c r="D4" s="58"/>
      <c r="E4" s="58"/>
      <c r="F4" s="58"/>
      <c r="G4" s="58"/>
      <c r="H4" s="59"/>
      <c r="I4" s="58"/>
      <c r="J4" s="58"/>
      <c r="K4" s="60"/>
    </row>
    <row r="5" spans="2:11" x14ac:dyDescent="0.25">
      <c r="B5" s="68" t="s">
        <v>37</v>
      </c>
      <c r="C5" s="18"/>
      <c r="D5" s="18"/>
      <c r="E5" s="18"/>
      <c r="F5" s="18"/>
      <c r="G5" s="18"/>
      <c r="H5" s="19"/>
      <c r="I5" s="18"/>
      <c r="J5" s="18"/>
      <c r="K5" s="62"/>
    </row>
    <row r="6" spans="2:11" x14ac:dyDescent="0.25">
      <c r="B6" s="61" t="s">
        <v>38</v>
      </c>
      <c r="C6" s="20"/>
      <c r="D6" s="20"/>
      <c r="E6" s="20"/>
      <c r="F6" s="20"/>
      <c r="G6" s="20"/>
      <c r="H6" s="20"/>
      <c r="I6" s="20"/>
      <c r="J6" s="18"/>
      <c r="K6" s="62"/>
    </row>
    <row r="7" spans="2:11" x14ac:dyDescent="0.25">
      <c r="B7" s="63"/>
      <c r="C7" s="20"/>
      <c r="D7" s="20"/>
      <c r="E7" s="20"/>
      <c r="F7" s="20"/>
      <c r="G7" s="18"/>
      <c r="H7" s="20"/>
      <c r="I7" s="20"/>
      <c r="J7" s="18"/>
      <c r="K7" s="62"/>
    </row>
    <row r="8" spans="2:11" x14ac:dyDescent="0.25">
      <c r="B8" s="69" t="s">
        <v>39</v>
      </c>
      <c r="C8" s="20"/>
      <c r="D8" s="20"/>
      <c r="E8" s="20"/>
      <c r="F8" s="20"/>
      <c r="G8" s="18"/>
      <c r="H8" s="20"/>
      <c r="I8" s="20"/>
      <c r="J8" s="18"/>
      <c r="K8" s="62"/>
    </row>
    <row r="9" spans="2:11" x14ac:dyDescent="0.25">
      <c r="B9" s="63" t="s">
        <v>40</v>
      </c>
      <c r="C9" s="20"/>
      <c r="D9" s="20"/>
      <c r="E9" s="20"/>
      <c r="F9" s="20"/>
      <c r="G9" s="18"/>
      <c r="H9" s="20"/>
      <c r="I9" s="20"/>
      <c r="J9" s="18"/>
      <c r="K9" s="62"/>
    </row>
    <row r="10" spans="2:11" x14ac:dyDescent="0.25">
      <c r="B10" s="63" t="s">
        <v>41</v>
      </c>
      <c r="C10" s="18"/>
      <c r="D10" s="18"/>
      <c r="E10" s="18"/>
      <c r="F10" s="18"/>
      <c r="G10" s="18"/>
      <c r="H10" s="18"/>
      <c r="I10" s="18"/>
      <c r="J10" s="18"/>
      <c r="K10" s="62"/>
    </row>
    <row r="11" spans="2:11" ht="15.75" thickBot="1" x14ac:dyDescent="0.3">
      <c r="B11" s="64"/>
      <c r="C11" s="65"/>
      <c r="D11" s="65"/>
      <c r="E11" s="65"/>
      <c r="F11" s="65"/>
      <c r="G11" s="65"/>
      <c r="H11" s="65"/>
      <c r="I11" s="65"/>
      <c r="J11" s="65"/>
      <c r="K11" s="66"/>
    </row>
    <row r="12" spans="2:11" x14ac:dyDescent="0.25">
      <c r="B12" s="17"/>
    </row>
    <row r="13" spans="2:11" x14ac:dyDescent="0.25">
      <c r="B13" s="17"/>
    </row>
    <row r="14" spans="2:11" x14ac:dyDescent="0.25">
      <c r="B14" s="22" t="s">
        <v>29</v>
      </c>
      <c r="C14" s="6">
        <v>2000000</v>
      </c>
      <c r="D14" s="5"/>
      <c r="E14" s="5"/>
    </row>
    <row r="15" spans="2:11" x14ac:dyDescent="0.25">
      <c r="B15" s="22" t="s">
        <v>17</v>
      </c>
      <c r="C15" s="16">
        <v>44377</v>
      </c>
      <c r="D15" s="3"/>
      <c r="E15" s="4"/>
    </row>
    <row r="16" spans="2:11" ht="15.75" thickBot="1" x14ac:dyDescent="0.3">
      <c r="C16" s="2"/>
      <c r="D16" s="3"/>
      <c r="E16" s="4"/>
    </row>
    <row r="17" spans="1:32" x14ac:dyDescent="0.25">
      <c r="B17" s="9" t="s">
        <v>18</v>
      </c>
      <c r="C17" s="9">
        <v>2021</v>
      </c>
      <c r="D17" s="9">
        <v>2022</v>
      </c>
      <c r="E17" s="9">
        <v>2023</v>
      </c>
      <c r="F17" s="9">
        <v>2024</v>
      </c>
      <c r="G17" s="9">
        <v>2025</v>
      </c>
      <c r="H17" s="9">
        <v>2026</v>
      </c>
      <c r="I17" s="9">
        <v>2027</v>
      </c>
      <c r="J17" s="9">
        <v>2028</v>
      </c>
      <c r="K17" s="9">
        <v>2029</v>
      </c>
      <c r="L17" s="9">
        <v>2030</v>
      </c>
      <c r="M17" s="9">
        <v>2031</v>
      </c>
      <c r="N17" s="9">
        <v>2032</v>
      </c>
      <c r="O17" s="9">
        <v>2033</v>
      </c>
      <c r="P17" s="9">
        <v>2034</v>
      </c>
      <c r="Q17" s="9">
        <v>2035</v>
      </c>
      <c r="R17" s="9">
        <v>2036</v>
      </c>
      <c r="S17" s="9">
        <v>2037</v>
      </c>
      <c r="T17" s="9">
        <v>2038</v>
      </c>
      <c r="U17" s="9">
        <v>2039</v>
      </c>
      <c r="V17" s="9">
        <v>2040</v>
      </c>
      <c r="W17" s="9">
        <v>2041</v>
      </c>
      <c r="X17" s="9">
        <v>2042</v>
      </c>
      <c r="Y17" s="9">
        <v>2043</v>
      </c>
      <c r="Z17" s="9">
        <v>2044</v>
      </c>
      <c r="AA17" s="9">
        <v>2045</v>
      </c>
      <c r="AB17" s="9">
        <v>2046</v>
      </c>
      <c r="AC17" s="9">
        <v>2047</v>
      </c>
      <c r="AD17" s="9">
        <v>2048</v>
      </c>
      <c r="AE17" s="9">
        <v>2049</v>
      </c>
      <c r="AF17" s="10">
        <v>2050</v>
      </c>
    </row>
    <row r="18" spans="1:32" x14ac:dyDescent="0.25">
      <c r="B18" s="22" t="s">
        <v>3</v>
      </c>
      <c r="C18" s="24">
        <v>15</v>
      </c>
      <c r="D18" s="24">
        <v>15</v>
      </c>
      <c r="E18" s="24">
        <v>15</v>
      </c>
      <c r="F18" s="24">
        <v>15</v>
      </c>
      <c r="G18" s="24">
        <v>15</v>
      </c>
      <c r="H18" s="24">
        <v>15</v>
      </c>
      <c r="I18" s="24">
        <v>15</v>
      </c>
      <c r="J18" s="24">
        <v>15</v>
      </c>
      <c r="K18" s="24">
        <v>15</v>
      </c>
      <c r="L18" s="24">
        <v>15</v>
      </c>
      <c r="M18" s="24">
        <v>15</v>
      </c>
      <c r="N18" s="24">
        <v>15</v>
      </c>
      <c r="O18" s="24">
        <v>15</v>
      </c>
      <c r="P18" s="24">
        <v>15</v>
      </c>
      <c r="Q18" s="24">
        <v>15</v>
      </c>
      <c r="R18" s="24">
        <v>15</v>
      </c>
      <c r="S18" s="24">
        <v>15</v>
      </c>
      <c r="T18" s="24">
        <v>15</v>
      </c>
      <c r="U18" s="24">
        <v>15</v>
      </c>
      <c r="V18" s="24">
        <v>15</v>
      </c>
      <c r="W18" s="24">
        <v>15</v>
      </c>
      <c r="X18" s="24">
        <v>15</v>
      </c>
      <c r="Y18" s="24">
        <v>15</v>
      </c>
      <c r="Z18" s="24">
        <v>15</v>
      </c>
      <c r="AA18" s="24">
        <v>15</v>
      </c>
      <c r="AB18" s="24">
        <v>15</v>
      </c>
      <c r="AC18" s="24">
        <v>15</v>
      </c>
      <c r="AD18" s="24">
        <v>15</v>
      </c>
      <c r="AE18" s="24">
        <v>15</v>
      </c>
      <c r="AF18" s="24">
        <v>15</v>
      </c>
    </row>
    <row r="19" spans="1:32" x14ac:dyDescent="0.25">
      <c r="D19" s="1"/>
    </row>
    <row r="20" spans="1:32" x14ac:dyDescent="0.25">
      <c r="B20" s="22" t="s">
        <v>4</v>
      </c>
      <c r="C20" s="15">
        <v>4000</v>
      </c>
      <c r="D20" s="1"/>
    </row>
    <row r="21" spans="1:32" ht="15.75" thickBot="1" x14ac:dyDescent="0.3"/>
    <row r="22" spans="1:32" s="7" customFormat="1" x14ac:dyDescent="0.25">
      <c r="A22" s="78" t="s">
        <v>21</v>
      </c>
      <c r="B22" s="31" t="s">
        <v>9</v>
      </c>
      <c r="C22" s="31">
        <v>2021</v>
      </c>
      <c r="D22" s="31">
        <v>2022</v>
      </c>
      <c r="E22" s="31">
        <v>2023</v>
      </c>
      <c r="F22" s="31">
        <v>2024</v>
      </c>
      <c r="G22" s="31">
        <v>2025</v>
      </c>
      <c r="H22" s="31">
        <v>2026</v>
      </c>
      <c r="I22" s="31">
        <v>2027</v>
      </c>
      <c r="J22" s="31">
        <v>2028</v>
      </c>
      <c r="K22" s="31">
        <v>2029</v>
      </c>
      <c r="L22" s="31">
        <v>2030</v>
      </c>
      <c r="M22" s="31">
        <v>2031</v>
      </c>
      <c r="N22" s="31">
        <v>2032</v>
      </c>
      <c r="O22" s="31">
        <v>2033</v>
      </c>
      <c r="P22" s="31">
        <v>2034</v>
      </c>
      <c r="Q22" s="31">
        <v>2035</v>
      </c>
      <c r="R22" s="31">
        <v>2036</v>
      </c>
      <c r="S22" s="31">
        <v>2037</v>
      </c>
      <c r="T22" s="31">
        <v>2038</v>
      </c>
      <c r="U22" s="31">
        <v>2039</v>
      </c>
      <c r="V22" s="31">
        <v>2040</v>
      </c>
      <c r="W22" s="31">
        <v>2041</v>
      </c>
      <c r="X22" s="31">
        <v>2042</v>
      </c>
      <c r="Y22" s="31">
        <v>2043</v>
      </c>
      <c r="Z22" s="31">
        <v>2044</v>
      </c>
      <c r="AA22" s="31">
        <v>2045</v>
      </c>
      <c r="AB22" s="31">
        <v>2046</v>
      </c>
      <c r="AC22" s="31">
        <v>2047</v>
      </c>
      <c r="AD22" s="31">
        <v>2048</v>
      </c>
      <c r="AE22" s="31">
        <v>2049</v>
      </c>
      <c r="AF22" s="32">
        <v>2050</v>
      </c>
    </row>
    <row r="23" spans="1:32" x14ac:dyDescent="0.25">
      <c r="A23" s="79"/>
      <c r="B23" s="8" t="s">
        <v>0</v>
      </c>
      <c r="C23" s="29">
        <f>C18*C20*(12-MONTH(C15))</f>
        <v>360000</v>
      </c>
      <c r="D23" s="29">
        <f t="shared" ref="D23:AF23" si="0">D$18*$C$20*12</f>
        <v>720000</v>
      </c>
      <c r="E23" s="29">
        <f t="shared" si="0"/>
        <v>720000</v>
      </c>
      <c r="F23" s="29">
        <f t="shared" si="0"/>
        <v>720000</v>
      </c>
      <c r="G23" s="29">
        <f t="shared" si="0"/>
        <v>720000</v>
      </c>
      <c r="H23" s="29">
        <f t="shared" si="0"/>
        <v>720000</v>
      </c>
      <c r="I23" s="29">
        <f t="shared" si="0"/>
        <v>720000</v>
      </c>
      <c r="J23" s="29">
        <f t="shared" si="0"/>
        <v>720000</v>
      </c>
      <c r="K23" s="29">
        <f t="shared" si="0"/>
        <v>720000</v>
      </c>
      <c r="L23" s="29">
        <f t="shared" si="0"/>
        <v>720000</v>
      </c>
      <c r="M23" s="29">
        <f t="shared" si="0"/>
        <v>720000</v>
      </c>
      <c r="N23" s="29">
        <f t="shared" si="0"/>
        <v>720000</v>
      </c>
      <c r="O23" s="29">
        <f t="shared" si="0"/>
        <v>720000</v>
      </c>
      <c r="P23" s="29">
        <f t="shared" si="0"/>
        <v>720000</v>
      </c>
      <c r="Q23" s="29">
        <f t="shared" si="0"/>
        <v>720000</v>
      </c>
      <c r="R23" s="29">
        <f t="shared" si="0"/>
        <v>720000</v>
      </c>
      <c r="S23" s="29">
        <f t="shared" si="0"/>
        <v>720000</v>
      </c>
      <c r="T23" s="29">
        <f t="shared" si="0"/>
        <v>720000</v>
      </c>
      <c r="U23" s="29">
        <f t="shared" si="0"/>
        <v>720000</v>
      </c>
      <c r="V23" s="29">
        <f t="shared" si="0"/>
        <v>720000</v>
      </c>
      <c r="W23" s="29">
        <f t="shared" si="0"/>
        <v>720000</v>
      </c>
      <c r="X23" s="29">
        <f t="shared" si="0"/>
        <v>720000</v>
      </c>
      <c r="Y23" s="29">
        <f t="shared" si="0"/>
        <v>720000</v>
      </c>
      <c r="Z23" s="29">
        <f t="shared" si="0"/>
        <v>720000</v>
      </c>
      <c r="AA23" s="29">
        <f t="shared" si="0"/>
        <v>720000</v>
      </c>
      <c r="AB23" s="29">
        <f t="shared" si="0"/>
        <v>720000</v>
      </c>
      <c r="AC23" s="29">
        <f t="shared" si="0"/>
        <v>720000</v>
      </c>
      <c r="AD23" s="29">
        <f t="shared" si="0"/>
        <v>720000</v>
      </c>
      <c r="AE23" s="29">
        <f t="shared" si="0"/>
        <v>720000</v>
      </c>
      <c r="AF23" s="38">
        <f t="shared" si="0"/>
        <v>720000</v>
      </c>
    </row>
    <row r="24" spans="1:32" x14ac:dyDescent="0.25">
      <c r="A24" s="79"/>
      <c r="B24" s="14" t="s">
        <v>23</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33"/>
    </row>
    <row r="25" spans="1:32" x14ac:dyDescent="0.25">
      <c r="A25" s="79"/>
      <c r="B25" s="14" t="s">
        <v>22</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33"/>
    </row>
    <row r="26" spans="1:32" x14ac:dyDescent="0.25">
      <c r="A26" s="79"/>
      <c r="B26" s="14" t="s">
        <v>5</v>
      </c>
      <c r="C26" s="24">
        <v>0</v>
      </c>
      <c r="D26" s="24">
        <v>0</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0</v>
      </c>
      <c r="W26" s="24">
        <v>0</v>
      </c>
      <c r="X26" s="24">
        <v>0</v>
      </c>
      <c r="Y26" s="24">
        <v>0</v>
      </c>
      <c r="Z26" s="24">
        <v>0</v>
      </c>
      <c r="AA26" s="24">
        <v>0</v>
      </c>
      <c r="AB26" s="24">
        <v>0</v>
      </c>
      <c r="AC26" s="24">
        <v>0</v>
      </c>
      <c r="AD26" s="24">
        <v>0</v>
      </c>
      <c r="AE26" s="24">
        <v>0</v>
      </c>
      <c r="AF26" s="33">
        <v>0</v>
      </c>
    </row>
    <row r="27" spans="1:32" x14ac:dyDescent="0.25">
      <c r="A27" s="79"/>
      <c r="B27" s="1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33"/>
    </row>
    <row r="28" spans="1:32" x14ac:dyDescent="0.25">
      <c r="A28" s="79"/>
      <c r="B28" s="1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33"/>
    </row>
    <row r="29" spans="1:32" ht="15.75" thickBot="1" x14ac:dyDescent="0.3">
      <c r="A29" s="79"/>
      <c r="B29" s="23"/>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34"/>
    </row>
    <row r="30" spans="1:32" ht="16.5" thickTop="1" thickBot="1" x14ac:dyDescent="0.3">
      <c r="A30" s="80"/>
      <c r="B30" s="39" t="s">
        <v>27</v>
      </c>
      <c r="C30" s="40">
        <f>SUM(C23:C29)</f>
        <v>360000</v>
      </c>
      <c r="D30" s="40">
        <f t="shared" ref="D30:AF30" si="1">SUM(D23:D29)</f>
        <v>720000</v>
      </c>
      <c r="E30" s="40">
        <f t="shared" si="1"/>
        <v>720000</v>
      </c>
      <c r="F30" s="40">
        <f t="shared" si="1"/>
        <v>720000</v>
      </c>
      <c r="G30" s="40">
        <f t="shared" si="1"/>
        <v>720000</v>
      </c>
      <c r="H30" s="40">
        <f t="shared" si="1"/>
        <v>720000</v>
      </c>
      <c r="I30" s="40">
        <f t="shared" si="1"/>
        <v>720000</v>
      </c>
      <c r="J30" s="40">
        <f t="shared" si="1"/>
        <v>720000</v>
      </c>
      <c r="K30" s="40">
        <f t="shared" si="1"/>
        <v>720000</v>
      </c>
      <c r="L30" s="40">
        <f t="shared" si="1"/>
        <v>720000</v>
      </c>
      <c r="M30" s="40">
        <f t="shared" si="1"/>
        <v>720000</v>
      </c>
      <c r="N30" s="40">
        <f t="shared" si="1"/>
        <v>720000</v>
      </c>
      <c r="O30" s="40">
        <f t="shared" si="1"/>
        <v>720000</v>
      </c>
      <c r="P30" s="40">
        <f t="shared" si="1"/>
        <v>720000</v>
      </c>
      <c r="Q30" s="40">
        <f t="shared" si="1"/>
        <v>720000</v>
      </c>
      <c r="R30" s="40">
        <f t="shared" si="1"/>
        <v>720000</v>
      </c>
      <c r="S30" s="40">
        <f t="shared" si="1"/>
        <v>720000</v>
      </c>
      <c r="T30" s="40">
        <f t="shared" si="1"/>
        <v>720000</v>
      </c>
      <c r="U30" s="40">
        <f t="shared" si="1"/>
        <v>720000</v>
      </c>
      <c r="V30" s="40">
        <f t="shared" si="1"/>
        <v>720000</v>
      </c>
      <c r="W30" s="40">
        <f t="shared" si="1"/>
        <v>720000</v>
      </c>
      <c r="X30" s="40">
        <f t="shared" si="1"/>
        <v>720000</v>
      </c>
      <c r="Y30" s="40">
        <f t="shared" si="1"/>
        <v>720000</v>
      </c>
      <c r="Z30" s="40">
        <f t="shared" si="1"/>
        <v>720000</v>
      </c>
      <c r="AA30" s="40">
        <f t="shared" si="1"/>
        <v>720000</v>
      </c>
      <c r="AB30" s="40">
        <f t="shared" si="1"/>
        <v>720000</v>
      </c>
      <c r="AC30" s="40">
        <f t="shared" si="1"/>
        <v>720000</v>
      </c>
      <c r="AD30" s="40">
        <f t="shared" si="1"/>
        <v>720000</v>
      </c>
      <c r="AE30" s="40">
        <f t="shared" si="1"/>
        <v>720000</v>
      </c>
      <c r="AF30" s="41">
        <f t="shared" si="1"/>
        <v>720000</v>
      </c>
    </row>
    <row r="31" spans="1:32" ht="15.75" x14ac:dyDescent="0.25">
      <c r="A31" s="30"/>
    </row>
    <row r="32" spans="1:32" ht="16.5" thickBot="1" x14ac:dyDescent="0.3">
      <c r="A32" s="30"/>
    </row>
    <row r="33" spans="1:32" s="7" customFormat="1" x14ac:dyDescent="0.25">
      <c r="A33" s="81" t="s">
        <v>6</v>
      </c>
      <c r="B33" s="31" t="s">
        <v>9</v>
      </c>
      <c r="C33" s="31">
        <v>2021</v>
      </c>
      <c r="D33" s="31">
        <v>2022</v>
      </c>
      <c r="E33" s="31">
        <v>2023</v>
      </c>
      <c r="F33" s="31">
        <v>2024</v>
      </c>
      <c r="G33" s="31">
        <v>2025</v>
      </c>
      <c r="H33" s="31">
        <v>2026</v>
      </c>
      <c r="I33" s="31">
        <v>2027</v>
      </c>
      <c r="J33" s="31">
        <v>2028</v>
      </c>
      <c r="K33" s="31">
        <v>2029</v>
      </c>
      <c r="L33" s="31">
        <v>2030</v>
      </c>
      <c r="M33" s="31">
        <v>2031</v>
      </c>
      <c r="N33" s="31">
        <v>2032</v>
      </c>
      <c r="O33" s="31">
        <v>2033</v>
      </c>
      <c r="P33" s="31">
        <v>2034</v>
      </c>
      <c r="Q33" s="31">
        <v>2035</v>
      </c>
      <c r="R33" s="31">
        <v>2036</v>
      </c>
      <c r="S33" s="31">
        <v>2037</v>
      </c>
      <c r="T33" s="31">
        <v>2038</v>
      </c>
      <c r="U33" s="31">
        <v>2039</v>
      </c>
      <c r="V33" s="31">
        <v>2040</v>
      </c>
      <c r="W33" s="31">
        <v>2041</v>
      </c>
      <c r="X33" s="31">
        <v>2042</v>
      </c>
      <c r="Y33" s="31">
        <v>2043</v>
      </c>
      <c r="Z33" s="31">
        <v>2044</v>
      </c>
      <c r="AA33" s="31">
        <v>2045</v>
      </c>
      <c r="AB33" s="31">
        <v>2046</v>
      </c>
      <c r="AC33" s="31">
        <v>2047</v>
      </c>
      <c r="AD33" s="31">
        <v>2048</v>
      </c>
      <c r="AE33" s="31">
        <v>2049</v>
      </c>
      <c r="AF33" s="32">
        <v>2050</v>
      </c>
    </row>
    <row r="34" spans="1:32" x14ac:dyDescent="0.25">
      <c r="A34" s="82"/>
      <c r="B34" s="14" t="s">
        <v>8</v>
      </c>
      <c r="C34" s="24">
        <v>150000</v>
      </c>
      <c r="D34" s="24">
        <v>300000</v>
      </c>
      <c r="E34" s="24">
        <v>300000</v>
      </c>
      <c r="F34" s="24">
        <v>300000</v>
      </c>
      <c r="G34" s="24">
        <v>300000</v>
      </c>
      <c r="H34" s="24">
        <v>300000</v>
      </c>
      <c r="I34" s="24">
        <v>300000</v>
      </c>
      <c r="J34" s="24">
        <v>300000</v>
      </c>
      <c r="K34" s="24">
        <v>300000</v>
      </c>
      <c r="L34" s="24">
        <v>300000</v>
      </c>
      <c r="M34" s="24">
        <v>300000</v>
      </c>
      <c r="N34" s="24">
        <v>300000</v>
      </c>
      <c r="O34" s="24">
        <v>300000</v>
      </c>
      <c r="P34" s="24">
        <v>300000</v>
      </c>
      <c r="Q34" s="24">
        <v>300000</v>
      </c>
      <c r="R34" s="24">
        <v>300000</v>
      </c>
      <c r="S34" s="24">
        <v>300000</v>
      </c>
      <c r="T34" s="24">
        <v>300000</v>
      </c>
      <c r="U34" s="24">
        <v>300000</v>
      </c>
      <c r="V34" s="24">
        <v>300000</v>
      </c>
      <c r="W34" s="24">
        <v>300000</v>
      </c>
      <c r="X34" s="24">
        <v>300000</v>
      </c>
      <c r="Y34" s="24">
        <v>300000</v>
      </c>
      <c r="Z34" s="24">
        <v>300000</v>
      </c>
      <c r="AA34" s="24">
        <v>300000</v>
      </c>
      <c r="AB34" s="24">
        <v>300000</v>
      </c>
      <c r="AC34" s="24">
        <v>300000</v>
      </c>
      <c r="AD34" s="24">
        <v>300000</v>
      </c>
      <c r="AE34" s="24">
        <v>300000</v>
      </c>
      <c r="AF34" s="33">
        <v>300000</v>
      </c>
    </row>
    <row r="35" spans="1:32" x14ac:dyDescent="0.25">
      <c r="A35" s="82"/>
      <c r="B35" s="14" t="s">
        <v>20</v>
      </c>
      <c r="C35" s="24">
        <v>100000</v>
      </c>
      <c r="D35" s="24">
        <v>200000</v>
      </c>
      <c r="E35" s="24">
        <v>200000</v>
      </c>
      <c r="F35" s="24">
        <v>200000</v>
      </c>
      <c r="G35" s="24">
        <v>200000</v>
      </c>
      <c r="H35" s="24">
        <v>200000</v>
      </c>
      <c r="I35" s="24">
        <v>200000</v>
      </c>
      <c r="J35" s="24">
        <v>200000</v>
      </c>
      <c r="K35" s="24">
        <v>200000</v>
      </c>
      <c r="L35" s="24">
        <v>200000</v>
      </c>
      <c r="M35" s="24">
        <v>200000</v>
      </c>
      <c r="N35" s="24">
        <v>200000</v>
      </c>
      <c r="O35" s="24">
        <v>200000</v>
      </c>
      <c r="P35" s="24">
        <v>200000</v>
      </c>
      <c r="Q35" s="24">
        <v>200000</v>
      </c>
      <c r="R35" s="24">
        <v>200000</v>
      </c>
      <c r="S35" s="24">
        <v>200000</v>
      </c>
      <c r="T35" s="24">
        <v>200000</v>
      </c>
      <c r="U35" s="24">
        <v>200000</v>
      </c>
      <c r="V35" s="24">
        <v>200000</v>
      </c>
      <c r="W35" s="24">
        <v>200000</v>
      </c>
      <c r="X35" s="24">
        <v>200000</v>
      </c>
      <c r="Y35" s="24">
        <v>200000</v>
      </c>
      <c r="Z35" s="24">
        <v>200000</v>
      </c>
      <c r="AA35" s="24">
        <v>200000</v>
      </c>
      <c r="AB35" s="24">
        <v>200000</v>
      </c>
      <c r="AC35" s="24">
        <v>200000</v>
      </c>
      <c r="AD35" s="24">
        <v>200000</v>
      </c>
      <c r="AE35" s="24">
        <v>200000</v>
      </c>
      <c r="AF35" s="33">
        <v>200000</v>
      </c>
    </row>
    <row r="36" spans="1:32" x14ac:dyDescent="0.25">
      <c r="A36" s="82"/>
      <c r="B36" s="14" t="s">
        <v>7</v>
      </c>
      <c r="C36" s="24"/>
      <c r="D36" s="24"/>
      <c r="E36" s="24"/>
      <c r="F36" s="24"/>
      <c r="G36" s="24"/>
      <c r="H36" s="24"/>
      <c r="I36" s="24"/>
      <c r="J36" s="24">
        <v>3500000</v>
      </c>
      <c r="K36" s="24"/>
      <c r="L36" s="24"/>
      <c r="M36" s="24"/>
      <c r="N36" s="24"/>
      <c r="O36" s="24"/>
      <c r="P36" s="24"/>
      <c r="Q36" s="24"/>
      <c r="R36" s="24"/>
      <c r="S36" s="24"/>
      <c r="T36" s="24"/>
      <c r="U36" s="24"/>
      <c r="V36" s="24"/>
      <c r="W36" s="24"/>
      <c r="X36" s="24"/>
      <c r="Y36" s="24"/>
      <c r="Z36" s="24"/>
      <c r="AA36" s="24"/>
      <c r="AB36" s="24"/>
      <c r="AC36" s="24"/>
      <c r="AD36" s="24"/>
      <c r="AE36" s="24"/>
      <c r="AF36" s="33"/>
    </row>
    <row r="37" spans="1:32" x14ac:dyDescent="0.25">
      <c r="A37" s="82"/>
      <c r="B37" s="1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33"/>
    </row>
    <row r="38" spans="1:32" x14ac:dyDescent="0.25">
      <c r="A38" s="82"/>
      <c r="B38" s="1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33"/>
    </row>
    <row r="39" spans="1:32" x14ac:dyDescent="0.25">
      <c r="A39" s="82"/>
      <c r="B39" s="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33"/>
    </row>
    <row r="40" spans="1:32" ht="15.75" thickBot="1" x14ac:dyDescent="0.3">
      <c r="A40" s="82"/>
      <c r="B40" s="2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34"/>
    </row>
    <row r="41" spans="1:32" ht="16.5" thickTop="1" thickBot="1" x14ac:dyDescent="0.3">
      <c r="A41" s="83"/>
      <c r="B41" s="35" t="s">
        <v>10</v>
      </c>
      <c r="C41" s="36">
        <f>SUM(C34:C40)</f>
        <v>250000</v>
      </c>
      <c r="D41" s="36">
        <f>SUM(D34:D40)</f>
        <v>500000</v>
      </c>
      <c r="E41" s="36">
        <f t="shared" ref="E41:G41" si="2">SUM(E34:E40)</f>
        <v>500000</v>
      </c>
      <c r="F41" s="36">
        <f t="shared" si="2"/>
        <v>500000</v>
      </c>
      <c r="G41" s="36">
        <f t="shared" si="2"/>
        <v>500000</v>
      </c>
      <c r="H41" s="36">
        <f>SUM(H34:H40)</f>
        <v>500000</v>
      </c>
      <c r="I41" s="36">
        <f t="shared" ref="I41:S41" si="3">SUM(I34:I40)</f>
        <v>500000</v>
      </c>
      <c r="J41" s="36">
        <f t="shared" si="3"/>
        <v>4000000</v>
      </c>
      <c r="K41" s="36">
        <f t="shared" si="3"/>
        <v>500000</v>
      </c>
      <c r="L41" s="36">
        <f t="shared" si="3"/>
        <v>500000</v>
      </c>
      <c r="M41" s="36">
        <f t="shared" si="3"/>
        <v>500000</v>
      </c>
      <c r="N41" s="36">
        <f t="shared" si="3"/>
        <v>500000</v>
      </c>
      <c r="O41" s="36">
        <f t="shared" si="3"/>
        <v>500000</v>
      </c>
      <c r="P41" s="36">
        <f t="shared" si="3"/>
        <v>500000</v>
      </c>
      <c r="Q41" s="36">
        <f t="shared" si="3"/>
        <v>500000</v>
      </c>
      <c r="R41" s="36">
        <f t="shared" si="3"/>
        <v>500000</v>
      </c>
      <c r="S41" s="36">
        <f t="shared" si="3"/>
        <v>500000</v>
      </c>
      <c r="T41" s="36">
        <f>SUM(T34:T40)</f>
        <v>500000</v>
      </c>
      <c r="U41" s="36">
        <f t="shared" ref="U41:AE41" si="4">SUM(U34:U40)</f>
        <v>500000</v>
      </c>
      <c r="V41" s="36">
        <f t="shared" si="4"/>
        <v>500000</v>
      </c>
      <c r="W41" s="36">
        <f t="shared" si="4"/>
        <v>500000</v>
      </c>
      <c r="X41" s="36">
        <f t="shared" si="4"/>
        <v>500000</v>
      </c>
      <c r="Y41" s="36">
        <f t="shared" si="4"/>
        <v>500000</v>
      </c>
      <c r="Z41" s="36">
        <f t="shared" si="4"/>
        <v>500000</v>
      </c>
      <c r="AA41" s="36">
        <f t="shared" si="4"/>
        <v>500000</v>
      </c>
      <c r="AB41" s="36">
        <f t="shared" si="4"/>
        <v>500000</v>
      </c>
      <c r="AC41" s="36">
        <f t="shared" si="4"/>
        <v>500000</v>
      </c>
      <c r="AD41" s="36">
        <f t="shared" si="4"/>
        <v>500000</v>
      </c>
      <c r="AE41" s="36">
        <f t="shared" si="4"/>
        <v>500000</v>
      </c>
      <c r="AF41" s="37">
        <f>SUM(AF34:AF40)</f>
        <v>500000</v>
      </c>
    </row>
    <row r="42" spans="1:32" ht="15.75" x14ac:dyDescent="0.25">
      <c r="A42" s="30"/>
    </row>
    <row r="43" spans="1:32" ht="16.5" thickBot="1" x14ac:dyDescent="0.3">
      <c r="A43" s="30"/>
    </row>
    <row r="44" spans="1:32" s="7" customFormat="1" x14ac:dyDescent="0.25">
      <c r="A44" s="84" t="s">
        <v>24</v>
      </c>
      <c r="B44" s="9" t="s">
        <v>9</v>
      </c>
      <c r="C44" s="9">
        <v>2021</v>
      </c>
      <c r="D44" s="9">
        <v>2022</v>
      </c>
      <c r="E44" s="9">
        <v>2023</v>
      </c>
      <c r="F44" s="9">
        <v>2024</v>
      </c>
      <c r="G44" s="9">
        <v>2025</v>
      </c>
      <c r="H44" s="9">
        <v>2026</v>
      </c>
      <c r="I44" s="9">
        <v>2027</v>
      </c>
      <c r="J44" s="9">
        <v>2028</v>
      </c>
      <c r="K44" s="9">
        <v>2029</v>
      </c>
      <c r="L44" s="9">
        <v>2030</v>
      </c>
      <c r="M44" s="9">
        <v>2031</v>
      </c>
      <c r="N44" s="9">
        <v>2032</v>
      </c>
      <c r="O44" s="9">
        <v>2033</v>
      </c>
      <c r="P44" s="9">
        <v>2034</v>
      </c>
      <c r="Q44" s="9">
        <v>2035</v>
      </c>
      <c r="R44" s="9">
        <v>2036</v>
      </c>
      <c r="S44" s="9">
        <v>2037</v>
      </c>
      <c r="T44" s="9">
        <v>2038</v>
      </c>
      <c r="U44" s="9">
        <v>2039</v>
      </c>
      <c r="V44" s="9">
        <v>2040</v>
      </c>
      <c r="W44" s="9">
        <v>2041</v>
      </c>
      <c r="X44" s="9">
        <v>2042</v>
      </c>
      <c r="Y44" s="9">
        <v>2043</v>
      </c>
      <c r="Z44" s="9">
        <v>2044</v>
      </c>
      <c r="AA44" s="9">
        <v>2045</v>
      </c>
      <c r="AB44" s="9">
        <v>2046</v>
      </c>
      <c r="AC44" s="9">
        <v>2047</v>
      </c>
      <c r="AD44" s="9">
        <v>2048</v>
      </c>
      <c r="AE44" s="9">
        <v>2049</v>
      </c>
      <c r="AF44" s="10">
        <v>2050</v>
      </c>
    </row>
    <row r="45" spans="1:32" x14ac:dyDescent="0.25">
      <c r="A45" s="85"/>
      <c r="B45" s="8" t="s">
        <v>25</v>
      </c>
      <c r="C45" s="26">
        <f t="shared" ref="C45:AF45" si="5">C30-C41</f>
        <v>110000</v>
      </c>
      <c r="D45" s="26">
        <f t="shared" si="5"/>
        <v>220000</v>
      </c>
      <c r="E45" s="26">
        <f t="shared" si="5"/>
        <v>220000</v>
      </c>
      <c r="F45" s="26">
        <f t="shared" si="5"/>
        <v>220000</v>
      </c>
      <c r="G45" s="26">
        <f t="shared" si="5"/>
        <v>220000</v>
      </c>
      <c r="H45" s="26">
        <f t="shared" si="5"/>
        <v>220000</v>
      </c>
      <c r="I45" s="26">
        <f t="shared" si="5"/>
        <v>220000</v>
      </c>
      <c r="J45" s="26">
        <f t="shared" si="5"/>
        <v>-3280000</v>
      </c>
      <c r="K45" s="26">
        <f t="shared" si="5"/>
        <v>220000</v>
      </c>
      <c r="L45" s="26">
        <f t="shared" si="5"/>
        <v>220000</v>
      </c>
      <c r="M45" s="26">
        <f t="shared" si="5"/>
        <v>220000</v>
      </c>
      <c r="N45" s="26">
        <f t="shared" si="5"/>
        <v>220000</v>
      </c>
      <c r="O45" s="26">
        <f t="shared" si="5"/>
        <v>220000</v>
      </c>
      <c r="P45" s="26">
        <f t="shared" si="5"/>
        <v>220000</v>
      </c>
      <c r="Q45" s="26">
        <f t="shared" si="5"/>
        <v>220000</v>
      </c>
      <c r="R45" s="26">
        <f t="shared" si="5"/>
        <v>220000</v>
      </c>
      <c r="S45" s="26">
        <f t="shared" si="5"/>
        <v>220000</v>
      </c>
      <c r="T45" s="26">
        <f t="shared" si="5"/>
        <v>220000</v>
      </c>
      <c r="U45" s="26">
        <f t="shared" si="5"/>
        <v>220000</v>
      </c>
      <c r="V45" s="26">
        <f t="shared" si="5"/>
        <v>220000</v>
      </c>
      <c r="W45" s="26">
        <f t="shared" si="5"/>
        <v>220000</v>
      </c>
      <c r="X45" s="26">
        <f t="shared" si="5"/>
        <v>220000</v>
      </c>
      <c r="Y45" s="26">
        <f t="shared" si="5"/>
        <v>220000</v>
      </c>
      <c r="Z45" s="26">
        <f t="shared" si="5"/>
        <v>220000</v>
      </c>
      <c r="AA45" s="26">
        <f t="shared" si="5"/>
        <v>220000</v>
      </c>
      <c r="AB45" s="26">
        <f t="shared" si="5"/>
        <v>220000</v>
      </c>
      <c r="AC45" s="26">
        <f t="shared" si="5"/>
        <v>220000</v>
      </c>
      <c r="AD45" s="26">
        <f t="shared" si="5"/>
        <v>220000</v>
      </c>
      <c r="AE45" s="26">
        <f t="shared" si="5"/>
        <v>220000</v>
      </c>
      <c r="AF45" s="27">
        <f t="shared" si="5"/>
        <v>220000</v>
      </c>
    </row>
    <row r="46" spans="1:32" ht="15.75" thickBot="1" x14ac:dyDescent="0.3">
      <c r="A46" s="86"/>
      <c r="B46" s="11" t="s">
        <v>1</v>
      </c>
      <c r="C46" s="12">
        <f>C14+C45</f>
        <v>2110000</v>
      </c>
      <c r="D46" s="12">
        <f>C46+D45</f>
        <v>2330000</v>
      </c>
      <c r="E46" s="12">
        <f t="shared" ref="E46:AE46" si="6">D46+E45</f>
        <v>2550000</v>
      </c>
      <c r="F46" s="12">
        <f t="shared" si="6"/>
        <v>2770000</v>
      </c>
      <c r="G46" s="12">
        <f t="shared" si="6"/>
        <v>2990000</v>
      </c>
      <c r="H46" s="12">
        <f t="shared" si="6"/>
        <v>3210000</v>
      </c>
      <c r="I46" s="12">
        <f t="shared" si="6"/>
        <v>3430000</v>
      </c>
      <c r="J46" s="12">
        <f t="shared" si="6"/>
        <v>150000</v>
      </c>
      <c r="K46" s="12">
        <f t="shared" si="6"/>
        <v>370000</v>
      </c>
      <c r="L46" s="12">
        <f t="shared" si="6"/>
        <v>590000</v>
      </c>
      <c r="M46" s="12">
        <f t="shared" si="6"/>
        <v>810000</v>
      </c>
      <c r="N46" s="12">
        <f t="shared" si="6"/>
        <v>1030000</v>
      </c>
      <c r="O46" s="12">
        <f t="shared" si="6"/>
        <v>1250000</v>
      </c>
      <c r="P46" s="12">
        <f t="shared" si="6"/>
        <v>1470000</v>
      </c>
      <c r="Q46" s="12">
        <f t="shared" si="6"/>
        <v>1690000</v>
      </c>
      <c r="R46" s="12">
        <f t="shared" si="6"/>
        <v>1910000</v>
      </c>
      <c r="S46" s="12">
        <f t="shared" si="6"/>
        <v>2130000</v>
      </c>
      <c r="T46" s="12">
        <f t="shared" si="6"/>
        <v>2350000</v>
      </c>
      <c r="U46" s="12">
        <f t="shared" si="6"/>
        <v>2570000</v>
      </c>
      <c r="V46" s="12">
        <f t="shared" si="6"/>
        <v>2790000</v>
      </c>
      <c r="W46" s="12">
        <f t="shared" si="6"/>
        <v>3010000</v>
      </c>
      <c r="X46" s="12">
        <f t="shared" si="6"/>
        <v>3230000</v>
      </c>
      <c r="Y46" s="12">
        <f t="shared" si="6"/>
        <v>3450000</v>
      </c>
      <c r="Z46" s="12">
        <f t="shared" si="6"/>
        <v>3670000</v>
      </c>
      <c r="AA46" s="12">
        <f t="shared" si="6"/>
        <v>3890000</v>
      </c>
      <c r="AB46" s="12">
        <f t="shared" si="6"/>
        <v>4110000</v>
      </c>
      <c r="AC46" s="12">
        <f t="shared" si="6"/>
        <v>4330000</v>
      </c>
      <c r="AD46" s="12">
        <f t="shared" si="6"/>
        <v>4550000</v>
      </c>
      <c r="AE46" s="12">
        <f t="shared" si="6"/>
        <v>4770000</v>
      </c>
      <c r="AF46" s="13">
        <f>AE46+AF45</f>
        <v>4990000</v>
      </c>
    </row>
    <row r="77" spans="2:16" ht="15.75" thickBot="1" x14ac:dyDescent="0.3"/>
    <row r="78" spans="2:16" ht="21" x14ac:dyDescent="0.35">
      <c r="B78" s="44" t="s">
        <v>31</v>
      </c>
      <c r="C78" s="42"/>
      <c r="D78" s="42"/>
      <c r="E78" s="43"/>
      <c r="L78" s="47" t="s">
        <v>30</v>
      </c>
      <c r="M78" s="45"/>
      <c r="N78" s="45"/>
      <c r="O78" s="45"/>
      <c r="P78" s="46"/>
    </row>
    <row r="79" spans="2:16" ht="15" customHeight="1" x14ac:dyDescent="0.25">
      <c r="B79" s="87" t="s">
        <v>32</v>
      </c>
      <c r="C79" s="88"/>
      <c r="D79" s="88"/>
      <c r="E79" s="89"/>
      <c r="L79" s="87" t="s">
        <v>33</v>
      </c>
      <c r="M79" s="88"/>
      <c r="N79" s="88"/>
      <c r="O79" s="88"/>
      <c r="P79" s="89"/>
    </row>
    <row r="80" spans="2:16" x14ac:dyDescent="0.25">
      <c r="B80" s="87"/>
      <c r="C80" s="88"/>
      <c r="D80" s="88"/>
      <c r="E80" s="89"/>
      <c r="L80" s="87"/>
      <c r="M80" s="88"/>
      <c r="N80" s="88"/>
      <c r="O80" s="88"/>
      <c r="P80" s="89"/>
    </row>
    <row r="81" spans="2:16" x14ac:dyDescent="0.25">
      <c r="B81" s="87"/>
      <c r="C81" s="88"/>
      <c r="D81" s="88"/>
      <c r="E81" s="89"/>
      <c r="L81" s="87"/>
      <c r="M81" s="88"/>
      <c r="N81" s="88"/>
      <c r="O81" s="88"/>
      <c r="P81" s="89"/>
    </row>
    <row r="82" spans="2:16" x14ac:dyDescent="0.25">
      <c r="B82" s="87"/>
      <c r="C82" s="88"/>
      <c r="D82" s="88"/>
      <c r="E82" s="89"/>
      <c r="L82" s="87"/>
      <c r="M82" s="88"/>
      <c r="N82" s="88"/>
      <c r="O82" s="88"/>
      <c r="P82" s="89"/>
    </row>
    <row r="83" spans="2:16" ht="15.75" thickBot="1" x14ac:dyDescent="0.3">
      <c r="B83" s="90"/>
      <c r="C83" s="91"/>
      <c r="D83" s="91"/>
      <c r="E83" s="92"/>
      <c r="L83" s="90"/>
      <c r="M83" s="91"/>
      <c r="N83" s="91"/>
      <c r="O83" s="91"/>
      <c r="P83" s="92"/>
    </row>
  </sheetData>
  <mergeCells count="5">
    <mergeCell ref="A22:A30"/>
    <mergeCell ref="A33:A41"/>
    <mergeCell ref="A44:A46"/>
    <mergeCell ref="B79:E83"/>
    <mergeCell ref="L79:P83"/>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07BD2-8EE2-42A2-9968-4685904E299C}">
  <dimension ref="A2:AF83"/>
  <sheetViews>
    <sheetView showGridLines="0" zoomScale="90" zoomScaleNormal="90" workbookViewId="0"/>
  </sheetViews>
  <sheetFormatPr defaultRowHeight="15" x14ac:dyDescent="0.25"/>
  <cols>
    <col min="2" max="2" width="27.28515625" bestFit="1" customWidth="1"/>
    <col min="3" max="32" width="15.7109375" customWidth="1"/>
    <col min="33" max="16384" width="9.140625" style="5"/>
  </cols>
  <sheetData>
    <row r="2" spans="2:11" ht="18.75" x14ac:dyDescent="0.3">
      <c r="B2" s="28" t="s">
        <v>34</v>
      </c>
    </row>
    <row r="3" spans="2:11" ht="15.75" thickBot="1" x14ac:dyDescent="0.3"/>
    <row r="4" spans="2:11" x14ac:dyDescent="0.25">
      <c r="B4" s="67" t="s">
        <v>36</v>
      </c>
      <c r="C4" s="58"/>
      <c r="D4" s="58"/>
      <c r="E4" s="58"/>
      <c r="F4" s="58"/>
      <c r="G4" s="58"/>
      <c r="H4" s="59"/>
      <c r="I4" s="58"/>
      <c r="J4" s="58"/>
      <c r="K4" s="60"/>
    </row>
    <row r="5" spans="2:11" x14ac:dyDescent="0.25">
      <c r="B5" s="68" t="s">
        <v>37</v>
      </c>
      <c r="C5" s="18"/>
      <c r="D5" s="18"/>
      <c r="E5" s="18"/>
      <c r="F5" s="18"/>
      <c r="G5" s="18"/>
      <c r="H5" s="19"/>
      <c r="I5" s="18"/>
      <c r="J5" s="18"/>
      <c r="K5" s="62"/>
    </row>
    <row r="6" spans="2:11" x14ac:dyDescent="0.25">
      <c r="B6" s="61" t="s">
        <v>38</v>
      </c>
      <c r="C6" s="20"/>
      <c r="D6" s="20"/>
      <c r="E6" s="20"/>
      <c r="F6" s="20"/>
      <c r="G6" s="20"/>
      <c r="H6" s="20"/>
      <c r="I6" s="20"/>
      <c r="J6" s="18"/>
      <c r="K6" s="62"/>
    </row>
    <row r="7" spans="2:11" x14ac:dyDescent="0.25">
      <c r="B7" s="63"/>
      <c r="C7" s="20"/>
      <c r="D7" s="20"/>
      <c r="E7" s="20"/>
      <c r="F7" s="20"/>
      <c r="G7" s="18"/>
      <c r="H7" s="20"/>
      <c r="I7" s="20"/>
      <c r="J7" s="18"/>
      <c r="K7" s="62"/>
    </row>
    <row r="8" spans="2:11" x14ac:dyDescent="0.25">
      <c r="B8" s="69" t="s">
        <v>42</v>
      </c>
      <c r="C8" s="20"/>
      <c r="D8" s="20"/>
      <c r="E8" s="20"/>
      <c r="F8" s="20"/>
      <c r="G8" s="18"/>
      <c r="H8" s="20"/>
      <c r="I8" s="20"/>
      <c r="J8" s="18"/>
      <c r="K8" s="62"/>
    </row>
    <row r="9" spans="2:11" x14ac:dyDescent="0.25">
      <c r="B9" s="63" t="s">
        <v>44</v>
      </c>
      <c r="C9" s="20"/>
      <c r="D9" s="20"/>
      <c r="E9" s="20"/>
      <c r="F9" s="20"/>
      <c r="G9" s="18"/>
      <c r="H9" s="20"/>
      <c r="I9" s="20"/>
      <c r="J9" s="18"/>
      <c r="K9" s="62"/>
    </row>
    <row r="10" spans="2:11" x14ac:dyDescent="0.25">
      <c r="B10" s="63" t="s">
        <v>45</v>
      </c>
      <c r="C10" s="18"/>
      <c r="D10" s="18"/>
      <c r="E10" s="18"/>
      <c r="F10" s="18"/>
      <c r="G10" s="18"/>
      <c r="H10" s="18"/>
      <c r="I10" s="18"/>
      <c r="J10" s="18"/>
      <c r="K10" s="62"/>
    </row>
    <row r="11" spans="2:11" ht="15.75" thickBot="1" x14ac:dyDescent="0.3">
      <c r="B11" s="64" t="s">
        <v>46</v>
      </c>
      <c r="C11" s="65"/>
      <c r="D11" s="65"/>
      <c r="E11" s="65"/>
      <c r="F11" s="65"/>
      <c r="G11" s="65"/>
      <c r="H11" s="65"/>
      <c r="I11" s="65"/>
      <c r="J11" s="65"/>
      <c r="K11" s="66"/>
    </row>
    <row r="12" spans="2:11" x14ac:dyDescent="0.25">
      <c r="B12" s="17"/>
    </row>
    <row r="13" spans="2:11" x14ac:dyDescent="0.25">
      <c r="B13" s="17" t="s">
        <v>43</v>
      </c>
    </row>
    <row r="14" spans="2:11" x14ac:dyDescent="0.25">
      <c r="B14" s="22" t="s">
        <v>29</v>
      </c>
      <c r="C14" s="6">
        <v>2000000</v>
      </c>
      <c r="D14" s="5"/>
      <c r="E14" s="5"/>
    </row>
    <row r="15" spans="2:11" x14ac:dyDescent="0.25">
      <c r="B15" s="22" t="s">
        <v>17</v>
      </c>
      <c r="C15" s="16">
        <v>44377</v>
      </c>
      <c r="D15" s="3"/>
      <c r="E15" s="4"/>
    </row>
    <row r="16" spans="2:11" ht="15.75" thickBot="1" x14ac:dyDescent="0.3">
      <c r="C16" s="2"/>
      <c r="D16" s="3"/>
      <c r="E16" s="4"/>
    </row>
    <row r="17" spans="1:32" x14ac:dyDescent="0.25">
      <c r="B17" s="9" t="s">
        <v>18</v>
      </c>
      <c r="C17" s="9">
        <v>2021</v>
      </c>
      <c r="D17" s="9">
        <v>2022</v>
      </c>
      <c r="E17" s="9">
        <v>2023</v>
      </c>
      <c r="F17" s="9">
        <v>2024</v>
      </c>
      <c r="G17" s="9">
        <v>2025</v>
      </c>
      <c r="H17" s="9">
        <v>2026</v>
      </c>
      <c r="I17" s="9">
        <v>2027</v>
      </c>
      <c r="J17" s="9">
        <v>2028</v>
      </c>
      <c r="K17" s="9">
        <v>2029</v>
      </c>
      <c r="L17" s="9">
        <v>2030</v>
      </c>
      <c r="M17" s="9">
        <v>2031</v>
      </c>
      <c r="N17" s="9">
        <v>2032</v>
      </c>
      <c r="O17" s="9">
        <v>2033</v>
      </c>
      <c r="P17" s="9">
        <v>2034</v>
      </c>
      <c r="Q17" s="9">
        <v>2035</v>
      </c>
      <c r="R17" s="9">
        <v>2036</v>
      </c>
      <c r="S17" s="9">
        <v>2037</v>
      </c>
      <c r="T17" s="9">
        <v>2038</v>
      </c>
      <c r="U17" s="9">
        <v>2039</v>
      </c>
      <c r="V17" s="9">
        <v>2040</v>
      </c>
      <c r="W17" s="9">
        <v>2041</v>
      </c>
      <c r="X17" s="9">
        <v>2042</v>
      </c>
      <c r="Y17" s="9">
        <v>2043</v>
      </c>
      <c r="Z17" s="9">
        <v>2044</v>
      </c>
      <c r="AA17" s="9">
        <v>2045</v>
      </c>
      <c r="AB17" s="9">
        <v>2046</v>
      </c>
      <c r="AC17" s="9">
        <v>2047</v>
      </c>
      <c r="AD17" s="9">
        <v>2048</v>
      </c>
      <c r="AE17" s="9">
        <v>2049</v>
      </c>
      <c r="AF17" s="10">
        <v>2050</v>
      </c>
    </row>
    <row r="18" spans="1:32" x14ac:dyDescent="0.25">
      <c r="B18" s="22" t="s">
        <v>3</v>
      </c>
      <c r="C18" s="24">
        <v>15</v>
      </c>
      <c r="D18" s="24">
        <v>15</v>
      </c>
      <c r="E18" s="24">
        <v>15</v>
      </c>
      <c r="F18" s="24">
        <v>15</v>
      </c>
      <c r="G18" s="24">
        <v>15</v>
      </c>
      <c r="H18" s="24">
        <v>15</v>
      </c>
      <c r="I18" s="24">
        <v>15</v>
      </c>
      <c r="J18" s="24">
        <v>15</v>
      </c>
      <c r="K18" s="24">
        <v>15</v>
      </c>
      <c r="L18" s="24">
        <v>15</v>
      </c>
      <c r="M18" s="24">
        <v>15</v>
      </c>
      <c r="N18" s="24">
        <v>15</v>
      </c>
      <c r="O18" s="24">
        <v>15</v>
      </c>
      <c r="P18" s="24">
        <v>15</v>
      </c>
      <c r="Q18" s="24">
        <v>15</v>
      </c>
      <c r="R18" s="24">
        <v>15</v>
      </c>
      <c r="S18" s="24">
        <v>15</v>
      </c>
      <c r="T18" s="24">
        <v>15</v>
      </c>
      <c r="U18" s="24">
        <v>15</v>
      </c>
      <c r="V18" s="24">
        <v>15</v>
      </c>
      <c r="W18" s="24">
        <v>15</v>
      </c>
      <c r="X18" s="24">
        <v>15</v>
      </c>
      <c r="Y18" s="24">
        <v>15</v>
      </c>
      <c r="Z18" s="24">
        <v>15</v>
      </c>
      <c r="AA18" s="24">
        <v>15</v>
      </c>
      <c r="AB18" s="24">
        <v>15</v>
      </c>
      <c r="AC18" s="24">
        <v>15</v>
      </c>
      <c r="AD18" s="24">
        <v>15</v>
      </c>
      <c r="AE18" s="24">
        <v>15</v>
      </c>
      <c r="AF18" s="24">
        <v>15</v>
      </c>
    </row>
    <row r="19" spans="1:32" x14ac:dyDescent="0.25">
      <c r="D19" s="1"/>
    </row>
    <row r="20" spans="1:32" x14ac:dyDescent="0.25">
      <c r="B20" s="22" t="s">
        <v>4</v>
      </c>
      <c r="C20" s="15">
        <v>4000</v>
      </c>
      <c r="D20" s="1"/>
    </row>
    <row r="21" spans="1:32" ht="15.75" thickBot="1" x14ac:dyDescent="0.3"/>
    <row r="22" spans="1:32" s="7" customFormat="1" x14ac:dyDescent="0.25">
      <c r="A22" s="78" t="s">
        <v>21</v>
      </c>
      <c r="B22" s="31" t="s">
        <v>9</v>
      </c>
      <c r="C22" s="31">
        <v>2021</v>
      </c>
      <c r="D22" s="31">
        <v>2022</v>
      </c>
      <c r="E22" s="31">
        <v>2023</v>
      </c>
      <c r="F22" s="31">
        <v>2024</v>
      </c>
      <c r="G22" s="31">
        <v>2025</v>
      </c>
      <c r="H22" s="31">
        <v>2026</v>
      </c>
      <c r="I22" s="31">
        <v>2027</v>
      </c>
      <c r="J22" s="31">
        <v>2028</v>
      </c>
      <c r="K22" s="31">
        <v>2029</v>
      </c>
      <c r="L22" s="31">
        <v>2030</v>
      </c>
      <c r="M22" s="31">
        <v>2031</v>
      </c>
      <c r="N22" s="31">
        <v>2032</v>
      </c>
      <c r="O22" s="31">
        <v>2033</v>
      </c>
      <c r="P22" s="31">
        <v>2034</v>
      </c>
      <c r="Q22" s="31">
        <v>2035</v>
      </c>
      <c r="R22" s="31">
        <v>2036</v>
      </c>
      <c r="S22" s="31">
        <v>2037</v>
      </c>
      <c r="T22" s="31">
        <v>2038</v>
      </c>
      <c r="U22" s="31">
        <v>2039</v>
      </c>
      <c r="V22" s="31">
        <v>2040</v>
      </c>
      <c r="W22" s="31">
        <v>2041</v>
      </c>
      <c r="X22" s="31">
        <v>2042</v>
      </c>
      <c r="Y22" s="31">
        <v>2043</v>
      </c>
      <c r="Z22" s="31">
        <v>2044</v>
      </c>
      <c r="AA22" s="31">
        <v>2045</v>
      </c>
      <c r="AB22" s="31">
        <v>2046</v>
      </c>
      <c r="AC22" s="31">
        <v>2047</v>
      </c>
      <c r="AD22" s="31">
        <v>2048</v>
      </c>
      <c r="AE22" s="31">
        <v>2049</v>
      </c>
      <c r="AF22" s="32">
        <v>2050</v>
      </c>
    </row>
    <row r="23" spans="1:32" x14ac:dyDescent="0.25">
      <c r="A23" s="79"/>
      <c r="B23" s="8" t="s">
        <v>0</v>
      </c>
      <c r="C23" s="29">
        <f>C18*C20*(12-MONTH(C15))</f>
        <v>360000</v>
      </c>
      <c r="D23" s="29">
        <f t="shared" ref="D23:AF23" si="0">D$18*$C$20*12</f>
        <v>720000</v>
      </c>
      <c r="E23" s="29">
        <f t="shared" si="0"/>
        <v>720000</v>
      </c>
      <c r="F23" s="29">
        <f t="shared" si="0"/>
        <v>720000</v>
      </c>
      <c r="G23" s="29">
        <f t="shared" si="0"/>
        <v>720000</v>
      </c>
      <c r="H23" s="29">
        <f t="shared" si="0"/>
        <v>720000</v>
      </c>
      <c r="I23" s="29">
        <f t="shared" si="0"/>
        <v>720000</v>
      </c>
      <c r="J23" s="29">
        <f t="shared" si="0"/>
        <v>720000</v>
      </c>
      <c r="K23" s="29">
        <f t="shared" si="0"/>
        <v>720000</v>
      </c>
      <c r="L23" s="29">
        <f t="shared" si="0"/>
        <v>720000</v>
      </c>
      <c r="M23" s="29">
        <f t="shared" si="0"/>
        <v>720000</v>
      </c>
      <c r="N23" s="29">
        <f t="shared" si="0"/>
        <v>720000</v>
      </c>
      <c r="O23" s="29">
        <f t="shared" si="0"/>
        <v>720000</v>
      </c>
      <c r="P23" s="29">
        <f t="shared" si="0"/>
        <v>720000</v>
      </c>
      <c r="Q23" s="29">
        <f t="shared" si="0"/>
        <v>720000</v>
      </c>
      <c r="R23" s="29">
        <f t="shared" si="0"/>
        <v>720000</v>
      </c>
      <c r="S23" s="29">
        <f t="shared" si="0"/>
        <v>720000</v>
      </c>
      <c r="T23" s="29">
        <f t="shared" si="0"/>
        <v>720000</v>
      </c>
      <c r="U23" s="29">
        <f t="shared" si="0"/>
        <v>720000</v>
      </c>
      <c r="V23" s="29">
        <f t="shared" si="0"/>
        <v>720000</v>
      </c>
      <c r="W23" s="29">
        <f t="shared" si="0"/>
        <v>720000</v>
      </c>
      <c r="X23" s="29">
        <f t="shared" si="0"/>
        <v>720000</v>
      </c>
      <c r="Y23" s="29">
        <f t="shared" si="0"/>
        <v>720000</v>
      </c>
      <c r="Z23" s="29">
        <f t="shared" si="0"/>
        <v>720000</v>
      </c>
      <c r="AA23" s="29">
        <f t="shared" si="0"/>
        <v>720000</v>
      </c>
      <c r="AB23" s="29">
        <f t="shared" si="0"/>
        <v>720000</v>
      </c>
      <c r="AC23" s="29">
        <f t="shared" si="0"/>
        <v>720000</v>
      </c>
      <c r="AD23" s="29">
        <f t="shared" si="0"/>
        <v>720000</v>
      </c>
      <c r="AE23" s="29">
        <f t="shared" si="0"/>
        <v>720000</v>
      </c>
      <c r="AF23" s="38">
        <f t="shared" si="0"/>
        <v>720000</v>
      </c>
    </row>
    <row r="24" spans="1:32" x14ac:dyDescent="0.25">
      <c r="A24" s="79"/>
      <c r="B24" s="14" t="s">
        <v>23</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33"/>
    </row>
    <row r="25" spans="1:32" x14ac:dyDescent="0.25">
      <c r="A25" s="79"/>
      <c r="B25" s="14" t="s">
        <v>22</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33"/>
    </row>
    <row r="26" spans="1:32" x14ac:dyDescent="0.25">
      <c r="A26" s="79"/>
      <c r="B26" s="14" t="s">
        <v>5</v>
      </c>
      <c r="C26" s="24"/>
      <c r="D26" s="24"/>
      <c r="E26" s="24">
        <v>214687</v>
      </c>
      <c r="F26" s="24">
        <v>218691</v>
      </c>
      <c r="G26" s="24">
        <v>222768</v>
      </c>
      <c r="H26" s="24">
        <v>226921</v>
      </c>
      <c r="I26" s="24">
        <v>231150</v>
      </c>
      <c r="J26" s="24">
        <v>235458</v>
      </c>
      <c r="K26" s="24">
        <v>239845</v>
      </c>
      <c r="L26" s="24">
        <v>244313</v>
      </c>
      <c r="M26" s="24">
        <v>248864</v>
      </c>
      <c r="N26" s="24">
        <v>253499</v>
      </c>
      <c r="O26" s="24">
        <v>258219</v>
      </c>
      <c r="P26" s="24">
        <v>263026</v>
      </c>
      <c r="Q26" s="24">
        <v>267922</v>
      </c>
      <c r="R26" s="24">
        <v>272909</v>
      </c>
      <c r="S26" s="24">
        <v>277987</v>
      </c>
      <c r="T26" s="24">
        <v>283159.01</v>
      </c>
      <c r="U26" s="24">
        <v>288426</v>
      </c>
      <c r="V26" s="24">
        <v>293791</v>
      </c>
      <c r="W26" s="24">
        <v>299254</v>
      </c>
      <c r="X26" s="24">
        <v>304818</v>
      </c>
      <c r="Y26" s="24">
        <v>310485</v>
      </c>
      <c r="Z26" s="24">
        <v>316256</v>
      </c>
      <c r="AA26" s="24">
        <v>322133</v>
      </c>
      <c r="AB26" s="24">
        <v>328118</v>
      </c>
      <c r="AC26" s="24">
        <v>334214</v>
      </c>
      <c r="AD26" s="24"/>
      <c r="AE26" s="24"/>
      <c r="AF26" s="33"/>
    </row>
    <row r="27" spans="1:32" x14ac:dyDescent="0.25">
      <c r="A27" s="79"/>
      <c r="B27" s="1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33"/>
    </row>
    <row r="28" spans="1:32" x14ac:dyDescent="0.25">
      <c r="A28" s="79"/>
      <c r="B28" s="1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33"/>
    </row>
    <row r="29" spans="1:32" ht="15.75" thickBot="1" x14ac:dyDescent="0.3">
      <c r="A29" s="79"/>
      <c r="B29" s="23"/>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34"/>
    </row>
    <row r="30" spans="1:32" ht="16.5" thickTop="1" thickBot="1" x14ac:dyDescent="0.3">
      <c r="A30" s="80"/>
      <c r="B30" s="39" t="s">
        <v>27</v>
      </c>
      <c r="C30" s="40">
        <f>SUM(C23:C29)</f>
        <v>360000</v>
      </c>
      <c r="D30" s="40">
        <f t="shared" ref="D30:AF30" si="1">SUM(D23:D29)</f>
        <v>720000</v>
      </c>
      <c r="E30" s="40">
        <f t="shared" si="1"/>
        <v>934687</v>
      </c>
      <c r="F30" s="40">
        <f t="shared" si="1"/>
        <v>938691</v>
      </c>
      <c r="G30" s="40">
        <f t="shared" si="1"/>
        <v>942768</v>
      </c>
      <c r="H30" s="40">
        <f t="shared" si="1"/>
        <v>946921</v>
      </c>
      <c r="I30" s="40">
        <f t="shared" si="1"/>
        <v>951150</v>
      </c>
      <c r="J30" s="40">
        <f t="shared" si="1"/>
        <v>955458</v>
      </c>
      <c r="K30" s="40">
        <f t="shared" si="1"/>
        <v>959845</v>
      </c>
      <c r="L30" s="40">
        <f t="shared" si="1"/>
        <v>964313</v>
      </c>
      <c r="M30" s="40">
        <f t="shared" si="1"/>
        <v>968864</v>
      </c>
      <c r="N30" s="40">
        <f t="shared" si="1"/>
        <v>973499</v>
      </c>
      <c r="O30" s="40">
        <f t="shared" si="1"/>
        <v>978219</v>
      </c>
      <c r="P30" s="40">
        <f t="shared" si="1"/>
        <v>983026</v>
      </c>
      <c r="Q30" s="40">
        <f t="shared" si="1"/>
        <v>987922</v>
      </c>
      <c r="R30" s="40">
        <f t="shared" si="1"/>
        <v>992909</v>
      </c>
      <c r="S30" s="40">
        <f t="shared" si="1"/>
        <v>997987</v>
      </c>
      <c r="T30" s="40">
        <f t="shared" si="1"/>
        <v>1003159.01</v>
      </c>
      <c r="U30" s="40">
        <f t="shared" si="1"/>
        <v>1008426</v>
      </c>
      <c r="V30" s="40">
        <f t="shared" si="1"/>
        <v>1013791</v>
      </c>
      <c r="W30" s="40">
        <f t="shared" si="1"/>
        <v>1019254</v>
      </c>
      <c r="X30" s="40">
        <f t="shared" si="1"/>
        <v>1024818</v>
      </c>
      <c r="Y30" s="40">
        <f t="shared" si="1"/>
        <v>1030485</v>
      </c>
      <c r="Z30" s="40">
        <f t="shared" si="1"/>
        <v>1036256</v>
      </c>
      <c r="AA30" s="40">
        <f t="shared" si="1"/>
        <v>1042133</v>
      </c>
      <c r="AB30" s="40">
        <f t="shared" si="1"/>
        <v>1048118</v>
      </c>
      <c r="AC30" s="40">
        <f t="shared" si="1"/>
        <v>1054214</v>
      </c>
      <c r="AD30" s="40">
        <f t="shared" si="1"/>
        <v>720000</v>
      </c>
      <c r="AE30" s="40">
        <f t="shared" si="1"/>
        <v>720000</v>
      </c>
      <c r="AF30" s="41">
        <f t="shared" si="1"/>
        <v>720000</v>
      </c>
    </row>
    <row r="31" spans="1:32" ht="15.75" x14ac:dyDescent="0.25">
      <c r="A31" s="30"/>
    </row>
    <row r="32" spans="1:32" ht="16.5" thickBot="1" x14ac:dyDescent="0.3">
      <c r="A32" s="30"/>
    </row>
    <row r="33" spans="1:32" s="7" customFormat="1" x14ac:dyDescent="0.25">
      <c r="A33" s="81" t="s">
        <v>6</v>
      </c>
      <c r="B33" s="31" t="s">
        <v>9</v>
      </c>
      <c r="C33" s="31">
        <v>2021</v>
      </c>
      <c r="D33" s="31">
        <v>2022</v>
      </c>
      <c r="E33" s="31">
        <v>2023</v>
      </c>
      <c r="F33" s="31">
        <v>2024</v>
      </c>
      <c r="G33" s="31">
        <v>2025</v>
      </c>
      <c r="H33" s="31">
        <v>2026</v>
      </c>
      <c r="I33" s="31">
        <v>2027</v>
      </c>
      <c r="J33" s="31">
        <v>2028</v>
      </c>
      <c r="K33" s="31">
        <v>2029</v>
      </c>
      <c r="L33" s="31">
        <v>2030</v>
      </c>
      <c r="M33" s="31">
        <v>2031</v>
      </c>
      <c r="N33" s="31">
        <v>2032</v>
      </c>
      <c r="O33" s="31">
        <v>2033</v>
      </c>
      <c r="P33" s="31">
        <v>2034</v>
      </c>
      <c r="Q33" s="31">
        <v>2035</v>
      </c>
      <c r="R33" s="31">
        <v>2036</v>
      </c>
      <c r="S33" s="31">
        <v>2037</v>
      </c>
      <c r="T33" s="31">
        <v>2038</v>
      </c>
      <c r="U33" s="31">
        <v>2039</v>
      </c>
      <c r="V33" s="31">
        <v>2040</v>
      </c>
      <c r="W33" s="31">
        <v>2041</v>
      </c>
      <c r="X33" s="31">
        <v>2042</v>
      </c>
      <c r="Y33" s="31">
        <v>2043</v>
      </c>
      <c r="Z33" s="31">
        <v>2044</v>
      </c>
      <c r="AA33" s="31">
        <v>2045</v>
      </c>
      <c r="AB33" s="31">
        <v>2046</v>
      </c>
      <c r="AC33" s="31">
        <v>2047</v>
      </c>
      <c r="AD33" s="31">
        <v>2048</v>
      </c>
      <c r="AE33" s="31">
        <v>2049</v>
      </c>
      <c r="AF33" s="32">
        <v>2050</v>
      </c>
    </row>
    <row r="34" spans="1:32" x14ac:dyDescent="0.25">
      <c r="A34" s="82"/>
      <c r="B34" s="14" t="s">
        <v>8</v>
      </c>
      <c r="C34" s="24">
        <v>150000</v>
      </c>
      <c r="D34" s="24">
        <v>300000</v>
      </c>
      <c r="E34" s="24">
        <v>300000</v>
      </c>
      <c r="F34" s="24">
        <v>300000</v>
      </c>
      <c r="G34" s="24">
        <v>300000</v>
      </c>
      <c r="H34" s="24">
        <v>300000</v>
      </c>
      <c r="I34" s="24">
        <v>300000</v>
      </c>
      <c r="J34" s="24">
        <v>300000</v>
      </c>
      <c r="K34" s="24">
        <v>300000</v>
      </c>
      <c r="L34" s="24">
        <v>300000</v>
      </c>
      <c r="M34" s="24">
        <v>300000</v>
      </c>
      <c r="N34" s="24">
        <v>300000</v>
      </c>
      <c r="O34" s="24">
        <v>300000</v>
      </c>
      <c r="P34" s="24">
        <v>300000</v>
      </c>
      <c r="Q34" s="24">
        <v>300000</v>
      </c>
      <c r="R34" s="24">
        <v>300000</v>
      </c>
      <c r="S34" s="24">
        <v>300000</v>
      </c>
      <c r="T34" s="24">
        <v>300000</v>
      </c>
      <c r="U34" s="24">
        <v>300000</v>
      </c>
      <c r="V34" s="24">
        <v>300000</v>
      </c>
      <c r="W34" s="24">
        <v>300000</v>
      </c>
      <c r="X34" s="24">
        <v>300000</v>
      </c>
      <c r="Y34" s="24">
        <v>300000</v>
      </c>
      <c r="Z34" s="24">
        <v>300000</v>
      </c>
      <c r="AA34" s="24">
        <v>300000</v>
      </c>
      <c r="AB34" s="24">
        <v>300000</v>
      </c>
      <c r="AC34" s="24">
        <v>300000</v>
      </c>
      <c r="AD34" s="24">
        <v>300000</v>
      </c>
      <c r="AE34" s="24">
        <v>300000</v>
      </c>
      <c r="AF34" s="33">
        <v>300000</v>
      </c>
    </row>
    <row r="35" spans="1:32" x14ac:dyDescent="0.25">
      <c r="A35" s="82"/>
      <c r="B35" s="14" t="s">
        <v>20</v>
      </c>
      <c r="C35" s="24">
        <v>100000</v>
      </c>
      <c r="D35" s="24">
        <v>200000</v>
      </c>
      <c r="E35" s="24">
        <v>200000</v>
      </c>
      <c r="F35" s="24">
        <v>200000</v>
      </c>
      <c r="G35" s="24">
        <v>200000</v>
      </c>
      <c r="H35" s="24">
        <v>200000</v>
      </c>
      <c r="I35" s="24">
        <v>200000</v>
      </c>
      <c r="J35" s="24">
        <v>200000</v>
      </c>
      <c r="K35" s="24">
        <v>200000</v>
      </c>
      <c r="L35" s="24">
        <v>200000</v>
      </c>
      <c r="M35" s="24">
        <v>200000</v>
      </c>
      <c r="N35" s="24">
        <v>200000</v>
      </c>
      <c r="O35" s="24">
        <v>200000</v>
      </c>
      <c r="P35" s="24">
        <v>200000</v>
      </c>
      <c r="Q35" s="24">
        <v>200000</v>
      </c>
      <c r="R35" s="24">
        <v>200000</v>
      </c>
      <c r="S35" s="24">
        <v>200000</v>
      </c>
      <c r="T35" s="24">
        <v>200000</v>
      </c>
      <c r="U35" s="24">
        <v>200000</v>
      </c>
      <c r="V35" s="24">
        <v>200000</v>
      </c>
      <c r="W35" s="24">
        <v>200000</v>
      </c>
      <c r="X35" s="24">
        <v>200000</v>
      </c>
      <c r="Y35" s="24">
        <v>200000</v>
      </c>
      <c r="Z35" s="24">
        <v>200000</v>
      </c>
      <c r="AA35" s="24">
        <v>200000</v>
      </c>
      <c r="AB35" s="24">
        <v>200000</v>
      </c>
      <c r="AC35" s="24">
        <v>200000</v>
      </c>
      <c r="AD35" s="24">
        <v>200000</v>
      </c>
      <c r="AE35" s="24">
        <v>200000</v>
      </c>
      <c r="AF35" s="33">
        <v>200000</v>
      </c>
    </row>
    <row r="36" spans="1:32" x14ac:dyDescent="0.25">
      <c r="A36" s="82"/>
      <c r="B36" s="14" t="s">
        <v>7</v>
      </c>
      <c r="C36" s="24"/>
      <c r="D36" s="24"/>
      <c r="E36" s="24"/>
      <c r="F36" s="24"/>
      <c r="G36" s="24"/>
      <c r="H36" s="24"/>
      <c r="I36" s="24"/>
      <c r="J36" s="24"/>
      <c r="K36" s="24">
        <v>3500000</v>
      </c>
      <c r="L36" s="24"/>
      <c r="M36" s="24"/>
      <c r="N36" s="24"/>
      <c r="O36" s="24"/>
      <c r="P36" s="24"/>
      <c r="Q36" s="24"/>
      <c r="R36" s="24"/>
      <c r="S36" s="24"/>
      <c r="T36" s="24"/>
      <c r="U36" s="24"/>
      <c r="V36" s="24"/>
      <c r="W36" s="24"/>
      <c r="X36" s="24"/>
      <c r="Y36" s="24"/>
      <c r="Z36" s="24"/>
      <c r="AA36" s="24"/>
      <c r="AB36" s="24"/>
      <c r="AC36" s="24"/>
      <c r="AD36" s="24"/>
      <c r="AE36" s="24"/>
      <c r="AF36" s="33"/>
    </row>
    <row r="37" spans="1:32" x14ac:dyDescent="0.25">
      <c r="A37" s="82"/>
      <c r="B37" s="14" t="s">
        <v>11</v>
      </c>
      <c r="C37" s="24"/>
      <c r="D37" s="24">
        <v>1683705</v>
      </c>
      <c r="E37" s="24"/>
      <c r="F37" s="24"/>
      <c r="G37" s="24"/>
      <c r="H37" s="24"/>
      <c r="I37" s="24"/>
      <c r="J37" s="24"/>
      <c r="K37" s="24"/>
      <c r="L37" s="24"/>
      <c r="M37" s="24"/>
      <c r="N37" s="24"/>
      <c r="O37" s="24"/>
      <c r="P37" s="24"/>
      <c r="Q37" s="24"/>
      <c r="R37" s="24"/>
      <c r="S37" s="24"/>
      <c r="T37" s="24">
        <v>354861</v>
      </c>
      <c r="U37" s="24"/>
      <c r="V37" s="24"/>
      <c r="W37" s="24"/>
      <c r="X37" s="24"/>
      <c r="Y37" s="24"/>
      <c r="Z37" s="24"/>
      <c r="AA37" s="24"/>
      <c r="AB37" s="24"/>
      <c r="AC37" s="24"/>
      <c r="AD37" s="24"/>
      <c r="AE37" s="24"/>
      <c r="AF37" s="33"/>
    </row>
    <row r="38" spans="1:32" x14ac:dyDescent="0.25">
      <c r="A38" s="82"/>
      <c r="B38" s="1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33"/>
    </row>
    <row r="39" spans="1:32" x14ac:dyDescent="0.25">
      <c r="A39" s="82"/>
      <c r="B39" s="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33"/>
    </row>
    <row r="40" spans="1:32" ht="15.75" thickBot="1" x14ac:dyDescent="0.3">
      <c r="A40" s="82"/>
      <c r="B40" s="2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34"/>
    </row>
    <row r="41" spans="1:32" ht="16.5" thickTop="1" thickBot="1" x14ac:dyDescent="0.3">
      <c r="A41" s="83"/>
      <c r="B41" s="35" t="s">
        <v>10</v>
      </c>
      <c r="C41" s="36">
        <f>SUM(C34:C40)</f>
        <v>250000</v>
      </c>
      <c r="D41" s="36">
        <f>SUM(D34:D40)</f>
        <v>2183705</v>
      </c>
      <c r="E41" s="36">
        <f t="shared" ref="E41" si="2">SUM(E34:E40)</f>
        <v>500000</v>
      </c>
      <c r="F41" s="36">
        <f t="shared" ref="F41" si="3">SUM(F34:F40)</f>
        <v>500000</v>
      </c>
      <c r="G41" s="36">
        <f t="shared" ref="G41" si="4">SUM(G34:G40)</f>
        <v>500000</v>
      </c>
      <c r="H41" s="36">
        <f>SUM(H34:H40)</f>
        <v>500000</v>
      </c>
      <c r="I41" s="36">
        <f t="shared" ref="I41" si="5">SUM(I34:I40)</f>
        <v>500000</v>
      </c>
      <c r="J41" s="36">
        <f t="shared" ref="J41" si="6">SUM(J34:J40)</f>
        <v>500000</v>
      </c>
      <c r="K41" s="36">
        <f t="shared" ref="K41" si="7">SUM(K34:K40)</f>
        <v>4000000</v>
      </c>
      <c r="L41" s="36">
        <f t="shared" ref="L41" si="8">SUM(L34:L40)</f>
        <v>500000</v>
      </c>
      <c r="M41" s="36">
        <f t="shared" ref="M41" si="9">SUM(M34:M40)</f>
        <v>500000</v>
      </c>
      <c r="N41" s="36">
        <f t="shared" ref="N41" si="10">SUM(N34:N40)</f>
        <v>500000</v>
      </c>
      <c r="O41" s="36">
        <f t="shared" ref="O41" si="11">SUM(O34:O40)</f>
        <v>500000</v>
      </c>
      <c r="P41" s="36">
        <f t="shared" ref="P41" si="12">SUM(P34:P40)</f>
        <v>500000</v>
      </c>
      <c r="Q41" s="36">
        <f t="shared" ref="Q41" si="13">SUM(Q34:Q40)</f>
        <v>500000</v>
      </c>
      <c r="R41" s="36">
        <f t="shared" ref="R41" si="14">SUM(R34:R40)</f>
        <v>500000</v>
      </c>
      <c r="S41" s="36">
        <f t="shared" ref="S41" si="15">SUM(S34:S40)</f>
        <v>500000</v>
      </c>
      <c r="T41" s="36">
        <f>SUM(T34:T40)</f>
        <v>854861</v>
      </c>
      <c r="U41" s="36">
        <f t="shared" ref="U41" si="16">SUM(U34:U40)</f>
        <v>500000</v>
      </c>
      <c r="V41" s="36">
        <f t="shared" ref="V41" si="17">SUM(V34:V40)</f>
        <v>500000</v>
      </c>
      <c r="W41" s="36">
        <f t="shared" ref="W41" si="18">SUM(W34:W40)</f>
        <v>500000</v>
      </c>
      <c r="X41" s="36">
        <f t="shared" ref="X41" si="19">SUM(X34:X40)</f>
        <v>500000</v>
      </c>
      <c r="Y41" s="36">
        <f t="shared" ref="Y41" si="20">SUM(Y34:Y40)</f>
        <v>500000</v>
      </c>
      <c r="Z41" s="36">
        <f t="shared" ref="Z41" si="21">SUM(Z34:Z40)</f>
        <v>500000</v>
      </c>
      <c r="AA41" s="36">
        <f t="shared" ref="AA41" si="22">SUM(AA34:AA40)</f>
        <v>500000</v>
      </c>
      <c r="AB41" s="36">
        <f t="shared" ref="AB41" si="23">SUM(AB34:AB40)</f>
        <v>500000</v>
      </c>
      <c r="AC41" s="36">
        <f t="shared" ref="AC41" si="24">SUM(AC34:AC40)</f>
        <v>500000</v>
      </c>
      <c r="AD41" s="36">
        <f t="shared" ref="AD41" si="25">SUM(AD34:AD40)</f>
        <v>500000</v>
      </c>
      <c r="AE41" s="36">
        <f t="shared" ref="AE41" si="26">SUM(AE34:AE40)</f>
        <v>500000</v>
      </c>
      <c r="AF41" s="37">
        <f>SUM(AF34:AF40)</f>
        <v>500000</v>
      </c>
    </row>
    <row r="42" spans="1:32" ht="15.75" x14ac:dyDescent="0.25">
      <c r="A42" s="30"/>
    </row>
    <row r="43" spans="1:32" ht="16.5" thickBot="1" x14ac:dyDescent="0.3">
      <c r="A43" s="30"/>
    </row>
    <row r="44" spans="1:32" s="7" customFormat="1" x14ac:dyDescent="0.25">
      <c r="A44" s="84" t="s">
        <v>24</v>
      </c>
      <c r="B44" s="9" t="s">
        <v>9</v>
      </c>
      <c r="C44" s="9">
        <v>2021</v>
      </c>
      <c r="D44" s="9">
        <v>2022</v>
      </c>
      <c r="E44" s="9">
        <v>2023</v>
      </c>
      <c r="F44" s="9">
        <v>2024</v>
      </c>
      <c r="G44" s="9">
        <v>2025</v>
      </c>
      <c r="H44" s="9">
        <v>2026</v>
      </c>
      <c r="I44" s="9">
        <v>2027</v>
      </c>
      <c r="J44" s="9">
        <v>2028</v>
      </c>
      <c r="K44" s="9">
        <v>2029</v>
      </c>
      <c r="L44" s="9">
        <v>2030</v>
      </c>
      <c r="M44" s="9">
        <v>2031</v>
      </c>
      <c r="N44" s="9">
        <v>2032</v>
      </c>
      <c r="O44" s="9">
        <v>2033</v>
      </c>
      <c r="P44" s="9">
        <v>2034</v>
      </c>
      <c r="Q44" s="9">
        <v>2035</v>
      </c>
      <c r="R44" s="9">
        <v>2036</v>
      </c>
      <c r="S44" s="9">
        <v>2037</v>
      </c>
      <c r="T44" s="9">
        <v>2038</v>
      </c>
      <c r="U44" s="9">
        <v>2039</v>
      </c>
      <c r="V44" s="9">
        <v>2040</v>
      </c>
      <c r="W44" s="9">
        <v>2041</v>
      </c>
      <c r="X44" s="9">
        <v>2042</v>
      </c>
      <c r="Y44" s="9">
        <v>2043</v>
      </c>
      <c r="Z44" s="9">
        <v>2044</v>
      </c>
      <c r="AA44" s="9">
        <v>2045</v>
      </c>
      <c r="AB44" s="9">
        <v>2046</v>
      </c>
      <c r="AC44" s="9">
        <v>2047</v>
      </c>
      <c r="AD44" s="9">
        <v>2048</v>
      </c>
      <c r="AE44" s="9">
        <v>2049</v>
      </c>
      <c r="AF44" s="10">
        <v>2050</v>
      </c>
    </row>
    <row r="45" spans="1:32" x14ac:dyDescent="0.25">
      <c r="A45" s="85"/>
      <c r="B45" s="8" t="s">
        <v>25</v>
      </c>
      <c r="C45" s="26">
        <f t="shared" ref="C45:AF45" si="27">C30-C41</f>
        <v>110000</v>
      </c>
      <c r="D45" s="26">
        <f t="shared" si="27"/>
        <v>-1463705</v>
      </c>
      <c r="E45" s="26">
        <f t="shared" si="27"/>
        <v>434687</v>
      </c>
      <c r="F45" s="26">
        <f t="shared" si="27"/>
        <v>438691</v>
      </c>
      <c r="G45" s="26">
        <f t="shared" si="27"/>
        <v>442768</v>
      </c>
      <c r="H45" s="26">
        <f t="shared" si="27"/>
        <v>446921</v>
      </c>
      <c r="I45" s="26">
        <f t="shared" si="27"/>
        <v>451150</v>
      </c>
      <c r="J45" s="26">
        <f t="shared" si="27"/>
        <v>455458</v>
      </c>
      <c r="K45" s="26">
        <f t="shared" si="27"/>
        <v>-3040155</v>
      </c>
      <c r="L45" s="26">
        <f t="shared" si="27"/>
        <v>464313</v>
      </c>
      <c r="M45" s="26">
        <f t="shared" si="27"/>
        <v>468864</v>
      </c>
      <c r="N45" s="26">
        <f t="shared" si="27"/>
        <v>473499</v>
      </c>
      <c r="O45" s="26">
        <f t="shared" si="27"/>
        <v>478219</v>
      </c>
      <c r="P45" s="26">
        <f t="shared" si="27"/>
        <v>483026</v>
      </c>
      <c r="Q45" s="26">
        <f t="shared" si="27"/>
        <v>487922</v>
      </c>
      <c r="R45" s="26">
        <f t="shared" si="27"/>
        <v>492909</v>
      </c>
      <c r="S45" s="26">
        <f t="shared" si="27"/>
        <v>497987</v>
      </c>
      <c r="T45" s="26">
        <f t="shared" si="27"/>
        <v>148298.01</v>
      </c>
      <c r="U45" s="26">
        <f t="shared" si="27"/>
        <v>508426</v>
      </c>
      <c r="V45" s="26">
        <f t="shared" si="27"/>
        <v>513791</v>
      </c>
      <c r="W45" s="26">
        <f t="shared" si="27"/>
        <v>519254</v>
      </c>
      <c r="X45" s="26">
        <f t="shared" si="27"/>
        <v>524818</v>
      </c>
      <c r="Y45" s="26">
        <f t="shared" si="27"/>
        <v>530485</v>
      </c>
      <c r="Z45" s="26">
        <f t="shared" si="27"/>
        <v>536256</v>
      </c>
      <c r="AA45" s="26">
        <f t="shared" si="27"/>
        <v>542133</v>
      </c>
      <c r="AB45" s="26">
        <f t="shared" si="27"/>
        <v>548118</v>
      </c>
      <c r="AC45" s="26">
        <f t="shared" si="27"/>
        <v>554214</v>
      </c>
      <c r="AD45" s="26">
        <f t="shared" si="27"/>
        <v>220000</v>
      </c>
      <c r="AE45" s="26">
        <f t="shared" si="27"/>
        <v>220000</v>
      </c>
      <c r="AF45" s="27">
        <f t="shared" si="27"/>
        <v>220000</v>
      </c>
    </row>
    <row r="46" spans="1:32" ht="15.75" thickBot="1" x14ac:dyDescent="0.3">
      <c r="A46" s="86"/>
      <c r="B46" s="11" t="s">
        <v>1</v>
      </c>
      <c r="C46" s="12">
        <f>C14+C45</f>
        <v>2110000</v>
      </c>
      <c r="D46" s="12">
        <f>C46+D45</f>
        <v>646295</v>
      </c>
      <c r="E46" s="12">
        <f t="shared" ref="E46:AE46" si="28">D46+E45</f>
        <v>1080982</v>
      </c>
      <c r="F46" s="12">
        <f t="shared" ref="F46" si="29">E46+F45</f>
        <v>1519673</v>
      </c>
      <c r="G46" s="12">
        <f t="shared" ref="G46" si="30">F46+G45</f>
        <v>1962441</v>
      </c>
      <c r="H46" s="12">
        <f t="shared" ref="H46" si="31">G46+H45</f>
        <v>2409362</v>
      </c>
      <c r="I46" s="12">
        <f t="shared" ref="I46" si="32">H46+I45</f>
        <v>2860512</v>
      </c>
      <c r="J46" s="12">
        <f t="shared" ref="J46" si="33">I46+J45</f>
        <v>3315970</v>
      </c>
      <c r="K46" s="12">
        <f t="shared" si="28"/>
        <v>275815</v>
      </c>
      <c r="L46" s="12">
        <f t="shared" si="28"/>
        <v>740128</v>
      </c>
      <c r="M46" s="12">
        <f t="shared" si="28"/>
        <v>1208992</v>
      </c>
      <c r="N46" s="12">
        <f t="shared" si="28"/>
        <v>1682491</v>
      </c>
      <c r="O46" s="12">
        <f t="shared" si="28"/>
        <v>2160710</v>
      </c>
      <c r="P46" s="12">
        <f t="shared" si="28"/>
        <v>2643736</v>
      </c>
      <c r="Q46" s="12">
        <f t="shared" si="28"/>
        <v>3131658</v>
      </c>
      <c r="R46" s="12">
        <f t="shared" si="28"/>
        <v>3624567</v>
      </c>
      <c r="S46" s="12">
        <f t="shared" si="28"/>
        <v>4122554</v>
      </c>
      <c r="T46" s="12">
        <f t="shared" si="28"/>
        <v>4270852.01</v>
      </c>
      <c r="U46" s="12">
        <f t="shared" si="28"/>
        <v>4779278.01</v>
      </c>
      <c r="V46" s="12">
        <f t="shared" si="28"/>
        <v>5293069.01</v>
      </c>
      <c r="W46" s="12">
        <f t="shared" si="28"/>
        <v>5812323.0099999998</v>
      </c>
      <c r="X46" s="12">
        <f t="shared" si="28"/>
        <v>6337141.0099999998</v>
      </c>
      <c r="Y46" s="12">
        <f t="shared" si="28"/>
        <v>6867626.0099999998</v>
      </c>
      <c r="Z46" s="12">
        <f t="shared" si="28"/>
        <v>7403882.0099999998</v>
      </c>
      <c r="AA46" s="12">
        <f t="shared" si="28"/>
        <v>7946015.0099999998</v>
      </c>
      <c r="AB46" s="12">
        <f t="shared" si="28"/>
        <v>8494133.0099999998</v>
      </c>
      <c r="AC46" s="12">
        <f t="shared" si="28"/>
        <v>9048347.0099999998</v>
      </c>
      <c r="AD46" s="12">
        <f t="shared" si="28"/>
        <v>9268347.0099999998</v>
      </c>
      <c r="AE46" s="12">
        <f t="shared" si="28"/>
        <v>9488347.0099999998</v>
      </c>
      <c r="AF46" s="13">
        <f>AE46+AF45</f>
        <v>9708347.0099999998</v>
      </c>
    </row>
    <row r="77" spans="2:16" ht="15.75" thickBot="1" x14ac:dyDescent="0.3"/>
    <row r="78" spans="2:16" ht="21" x14ac:dyDescent="0.35">
      <c r="B78" s="44" t="s">
        <v>31</v>
      </c>
      <c r="C78" s="42"/>
      <c r="D78" s="42"/>
      <c r="E78" s="43"/>
      <c r="L78" s="47" t="s">
        <v>30</v>
      </c>
      <c r="M78" s="45"/>
      <c r="N78" s="45"/>
      <c r="O78" s="45"/>
      <c r="P78" s="46"/>
    </row>
    <row r="79" spans="2:16" ht="15" customHeight="1" x14ac:dyDescent="0.25">
      <c r="B79" s="87" t="s">
        <v>32</v>
      </c>
      <c r="C79" s="88"/>
      <c r="D79" s="88"/>
      <c r="E79" s="89"/>
      <c r="L79" s="87" t="s">
        <v>33</v>
      </c>
      <c r="M79" s="88"/>
      <c r="N79" s="88"/>
      <c r="O79" s="88"/>
      <c r="P79" s="89"/>
    </row>
    <row r="80" spans="2:16" x14ac:dyDescent="0.25">
      <c r="B80" s="87"/>
      <c r="C80" s="88"/>
      <c r="D80" s="88"/>
      <c r="E80" s="89"/>
      <c r="L80" s="87"/>
      <c r="M80" s="88"/>
      <c r="N80" s="88"/>
      <c r="O80" s="88"/>
      <c r="P80" s="89"/>
    </row>
    <row r="81" spans="2:16" x14ac:dyDescent="0.25">
      <c r="B81" s="87"/>
      <c r="C81" s="88"/>
      <c r="D81" s="88"/>
      <c r="E81" s="89"/>
      <c r="L81" s="87"/>
      <c r="M81" s="88"/>
      <c r="N81" s="88"/>
      <c r="O81" s="88"/>
      <c r="P81" s="89"/>
    </row>
    <row r="82" spans="2:16" x14ac:dyDescent="0.25">
      <c r="B82" s="87"/>
      <c r="C82" s="88"/>
      <c r="D82" s="88"/>
      <c r="E82" s="89"/>
      <c r="L82" s="87"/>
      <c r="M82" s="88"/>
      <c r="N82" s="88"/>
      <c r="O82" s="88"/>
      <c r="P82" s="89"/>
    </row>
    <row r="83" spans="2:16" ht="15.75" thickBot="1" x14ac:dyDescent="0.3">
      <c r="B83" s="90"/>
      <c r="C83" s="91"/>
      <c r="D83" s="91"/>
      <c r="E83" s="92"/>
      <c r="L83" s="90"/>
      <c r="M83" s="91"/>
      <c r="N83" s="91"/>
      <c r="O83" s="91"/>
      <c r="P83" s="92"/>
    </row>
  </sheetData>
  <mergeCells count="5">
    <mergeCell ref="B79:E83"/>
    <mergeCell ref="L79:P83"/>
    <mergeCell ref="A22:A30"/>
    <mergeCell ref="A33:A41"/>
    <mergeCell ref="A44:A46"/>
  </mergeCells>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Úvod</vt:lpstr>
      <vt:lpstr>Plánovač vývoje fondu oprav</vt:lpstr>
      <vt:lpstr>Příklad 1) - Bez Domy sobě</vt:lpstr>
      <vt:lpstr>Příklad 2 - s řešením Domy sobě</vt:lpstr>
    </vt:vector>
  </TitlesOfParts>
  <Company>Equa bank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Žibřid Petr</dc:creator>
  <cp:lastModifiedBy>Admin</cp:lastModifiedBy>
  <dcterms:created xsi:type="dcterms:W3CDTF">2019-06-06T09:11:35Z</dcterms:created>
  <dcterms:modified xsi:type="dcterms:W3CDTF">2021-08-16T14:19:12Z</dcterms:modified>
</cp:coreProperties>
</file>